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ew.burgess\Documents\FCL\BAF\"/>
    </mc:Choice>
  </mc:AlternateContent>
  <xr:revisionPtr revIDLastSave="0" documentId="13_ncr:1_{0F2E15AF-B84A-4472-8273-467EEF22D581}" xr6:coauthVersionLast="47" xr6:coauthVersionMax="47" xr10:uidLastSave="{00000000-0000-0000-0000-000000000000}"/>
  <workbookProtection workbookAlgorithmName="SHA-512" workbookHashValue="3odq+1cG7nAsFAPbJlmddgH2jFZIemzNS7C5ch40iH77hnMgPoVxM4NqKQtm1ZWSqsfR72zyLC4cmecLwZWgDA==" workbookSaltValue="p25+FOvnoVYhKkuB2PXDXw==" workbookSpinCount="100000" lockStructure="1"/>
  <bookViews>
    <workbookView xWindow="-103" yWindow="-103" windowWidth="22149" windowHeight="11949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D16" i="10" s="1"/>
  <c r="E16" i="10" l="1"/>
  <c r="R16" i="10" s="1"/>
  <c r="I16" i="10" l="1"/>
  <c r="Q16" i="10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<sst xmlns="http://schemas.openxmlformats.org/spreadsheetml/2006/main" count="454" uniqueCount="339">
  <si>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</si>
  <si>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</si>
  <si>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</si>
  <si>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</si>
  <si>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</si>
  <si>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</si>
  <si>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</si>
  <si>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</si>
  <si>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</si>
  <si>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</si>
  <si>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</si>
  <si>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</si>
  <si>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</si>
  <si>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</si>
  <si>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</si>
  <si>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</si>
  <si>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</si>
  <si>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</si>
  <si>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</si>
  <si>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</si>
  <si>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</si>
  <si>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</si>
  <si>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</si>
  <si>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</si>
  <si>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</si>
  <si>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</si>
  <si>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</si>
  <si>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</si>
  <si>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</si>
  <si>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</si>
  <si>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</si>
  <si>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</si>
  <si>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</si>
  <si>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</si>
  <si>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</si>
  <si>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</si>
  <si>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</si>
  <si>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</si>
  <si>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</si>
  <si>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</si>
  <si>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</si>
  <si>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</si>
  <si>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</si>
  <si>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</si>
  <si>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</si>
  <si>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</si>
  <si>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</si>
  <si>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</si>
  <si>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</si>
  <si>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</si>
  <si>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</si>
  <si>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</si>
  <si>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</si>
  <si>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</si>
  <si>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</si>
  <si>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</si>
  <si>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</si>
  <si>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</si>
  <si>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</si>
  <si>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</si>
  <si>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</si>
  <si>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</si>
  <si>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</si>
  <si>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</si>
  <si>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</si>
  <si>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</si>
  <si>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</si>
  <si>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</si>
  <si>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</si>
  <si>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</si>
  <si>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</si>
  <si>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</si>
  <si>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</si>
  <si>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</si>
  <si>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</si>
  <si>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</si>
  <si>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</si>
  <si>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</si>
  <si>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</si>
  <si>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</si>
  <si>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</si>
  <si>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</si>
  <si>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</si>
  <si>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</si>
  <si>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</si>
  <si>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</si>
  <si>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</si>
  <si>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</si>
  <si>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</si>
  <si>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</si>
  <si>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</si>
  <si>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</si>
  <si>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</si>
  <si>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</si>
  <si>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</si>
  <si>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</si>
  <si>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</si>
  <si>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</si>
  <si>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</si>
  <si>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</si>
  <si>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</si>
  <si>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</si>
  <si>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</si>
  <si>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</si>
  <si>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</si>
  <si>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</si>
  <si>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</si>
  <si>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</si>
  <si>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</si>
  <si>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</si>
  <si>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</si>
  <si>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</si>
  <si>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</si>
  <si>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</si>
  <si>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</si>
  <si>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</si>
  <si>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</si>
  <si>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</si>
  <si>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</si>
  <si>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</si>
  <si>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</si>
  <si>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</si>
  <si>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</si>
  <si>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</si>
  <si>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</si>
  <si>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</si>
  <si>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</si>
  <si>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</si>
  <si>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</si>
  <si>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</si>
  <si>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</si>
  <si>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</si>
  <si>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</si>
  <si>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</si>
  <si>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</si>
  <si>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</si>
  <si>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</si>
  <si>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</si>
  <si>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</si>
  <si>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</si>
  <si>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</si>
  <si>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</si>
  <si>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</si>
  <si>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</si>
  <si>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</si>
  <si>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</si>
  <si>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</si>
  <si>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</si>
  <si>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</si>
  <si>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</si>
  <si>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</si>
  <si>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</si>
  <si>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</si>
  <si>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</si>
  <si>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</si>
  <si>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</si>
  <si>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</si>
  <si>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</si>
  <si>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</si>
  <si>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</si>
  <si>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</si>
  <si>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</si>
  <si>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</si>
  <si>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</si>
  <si>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</si>
  <si>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</si>
  <si>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</si>
  <si>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</si>
  <si>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</si>
  <si>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</si>
  <si>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</si>
  <si>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</si>
  <si>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</si>
  <si>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</si>
  <si>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</si>
  <si>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</si>
  <si>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</si>
  <si>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</si>
  <si>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</si>
  <si>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</si>
  <si>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</si>
  <si>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</si>
  <si>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</si>
  <si>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</si>
  <si>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</si>
  <si>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</si>
  <si>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</si>
  <si>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</si>
  <si>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</si>
  <si>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</si>
  <si>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</si>
  <si>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</si>
  <si>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</si>
  <si>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</si>
  <si>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</si>
  <si>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</si>
  <si>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</si>
  <si>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</si>
  <si>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</si>
  <si>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</si>
  <si>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</si>
  <si>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</si>
  <si>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</si>
  <si>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</si>
  <si>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</si>
  <si>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</si>
  <si>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</si>
  <si>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</si>
  <si>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</si>
  <si>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</si>
  <si>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</si>
  <si>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</si>
  <si>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</si>
  <si>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</si>
  <si>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</si>
  <si>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</si>
  <si>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</si>
  <si>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</si>
  <si>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</si>
  <si>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</si>
  <si>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</si>
  <si>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</si>
  <si>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</si>
  <si>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</si>
  <si>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</si>
  <si>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</si>
  <si>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</si>
  <si>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</si>
  <si>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</si>
  <si>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</si>
  <si>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</si>
  <si>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</si>
  <si>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</si>
  <si>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</si>
  <si>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</si>
  <si>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</si>
  <si>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</si>
  <si>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</si>
  <si>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</si>
  <si>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</si>
  <si>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</si>
  <si>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</si>
  <si>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</si>
  <si>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</si>
  <si>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</si>
  <si>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</si>
  <si>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</si>
  <si>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</si>
  <si>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</si>
  <si>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</si>
  <si>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</si>
  <si>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</si>
  <si>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</si>
  <si>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</si>
  <si>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</si>
  <si>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</si>
  <si>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</si>
  <si>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</si>
  <si>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</si>
  <si>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</si>
  <si>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</si>
  <si>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</si>
  <si>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</si>
  <si>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</si>
  <si>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</si>
  <si>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</si>
  <si>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</si>
  <si>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</si>
  <si>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</si>
  <si>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</si>
  <si>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</si>
  <si>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</si>
  <si>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</si>
  <si>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</si>
  <si>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</si>
  <si>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</si>
  <si>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</si>
  <si>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</si>
  <si>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</si>
  <si>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</si>
  <si>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</si>
  <si>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</si>
  <si>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</si>
  <si>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</si>
  <si>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</si>
  <si>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</si>
  <si>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</si>
  <si>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</si>
  <si>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</si>
  <si>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</si>
  <si>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</si>
  <si>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</si>
  <si>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</si>
  <si>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</si>
  <si>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</si>
  <si>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</si>
  <si>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</si>
  <si>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</si>
  <si>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</si>
  <si>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</si>
  <si>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</si>
  <si>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</si>
  <si>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</si>
  <si>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</si>
  <si>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</si>
  <si>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</si>
  <si>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</si>
  <si>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</si>
  <si>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</si>
  <si>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</si>
  <si>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</si>
  <si>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</si>
  <si>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</si>
  <si>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</si>
  <si>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</si>
  <si>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</si>
  <si>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</si>
  <si>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</si>
  <si>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</si>
  <si>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</si>
  <si>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</si>
  <si>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</si>
  <si>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</si>
  <si>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</si>
  <si>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</si>
  <si>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</si>
  <si>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</si>
  <si>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</si>
  <si>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</si>
  <si>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</si>
  <si>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</si>
  <si>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VLSFO (0.5% Sulfur content). Blue World Line will treat the Low Sulfur surcharge for Emission Control Areas (Europe, Americas, China, Taiwan, Hong Kong) independently and it will be displayed as a separate surcharge.</t>
    </r>
  </si>
  <si>
    <t xml:space="preserve">In the course of the second half of 2019, but not later than January 2020 the IFO 380 will be replaced with an Index displaying the Bunker Price for Fuel with a sulfur content of 0,5% or below.  </t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</si>
  <si>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VLSFO (location is trade specific) price. Blue World Line reserves the right to provide an adjustment on a monthly or shorter basis.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</si>
  <si>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 </t>
    </r>
  </si>
  <si>
    <r>
      <t>BAF</t>
    </r>
    <r>
      <rPr>
        <sz val="10"/>
        <color theme="1"/>
        <rFont val="Arial"/>
        <family val="2"/>
      </rPr>
      <t xml:space="preserve"> [EUR/CBM] </t>
    </r>
  </si>
  <si>
    <t>BAF Q3 2022</t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</si>
  <si>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March 1 2022 - May 31 2022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</si>
  <si>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July 1, 2022 until further notice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</si>
</sst>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Border="1" applyProtection="1"/>
    <xf numFmtId="1" fontId="7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  <sheetName val="FE Non-D Frt gap analysis"/>
      <sheetName val="lwnd"/>
      <sheetName val="utilization "/>
      <sheetName val="svc scope"/>
      <sheetName val="FAK Rate forecast"/>
      <sheetName val="L,M,S portfolio"/>
      <sheetName val="Total Frt Transition"/>
      <sheetName val="Reefer volume forecast"/>
      <sheetName val="SD Forecast"/>
      <sheetName val="Non-Domi utilization for FY2019"/>
      <sheetName val="FE Non-D Frt gap analysis "/>
      <sheetName val="FY2019 Summary"/>
      <sheetName val="LW Domi"/>
      <sheetName val="LW Non-Domi"/>
      <sheetName val="LE Domi"/>
      <sheetName val="LE Non-Domi"/>
      <sheetName val="LN Domi"/>
      <sheetName val="LN Non-Domi "/>
      <sheetName val="FE Domi "/>
      <sheetName val="FE Non-Domi "/>
      <sheetName val="FW Domi "/>
      <sheetName val="FW Non-Domi "/>
      <sheetName val="EF Domi  "/>
      <sheetName val="EF Non-Do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Q12" sqref="Q12"/>
    </sheetView>
  </sheetViews>
  <sheetFormatPr defaultColWidth="9.15234375" defaultRowHeight="12.45"/>
  <cols>
    <col min="1" max="1" width="77" style="41" customWidth="1"/>
    <col min="2" max="2" width="1.3828125" style="41" customWidth="1"/>
    <col min="3" max="4" width="10.84375" style="104" customWidth="1"/>
    <col min="5" max="5" width="11.3046875" style="104" customWidth="1"/>
    <col min="6" max="8" width="1.15234375" style="41" customWidth="1"/>
    <col min="9" max="11" width="10.3828125" style="104" customWidth="1"/>
    <col min="12" max="12" width="5" style="104" customWidth="1"/>
    <col min="13" max="14" width="1.15234375" style="104" customWidth="1"/>
    <col min="15" max="15" width="12.84375" style="104" hidden="1" customWidth="1"/>
    <col min="16" max="17" width="12.84375" style="104" customWidth="1"/>
    <col min="18" max="18" width="12.15234375" style="41" hidden="1" customWidth="1"/>
    <col min="19" max="19" width="5.3046875" style="105" hidden="1" customWidth="1"/>
    <col min="20" max="20" width="1.3046875" style="41" customWidth="1"/>
    <col min="21" max="21" width="3.69140625" style="41" customWidth="1"/>
    <col min="22" max="22" width="1.3828125" style="41" customWidth="1"/>
    <col min="23" max="23" width="20.53515625" style="106" hidden="1" customWidth="1"/>
    <col min="24" max="24" width="21.69140625" style="41" hidden="1" customWidth="1"/>
    <col min="25" max="25" width="18.3828125" style="41" hidden="1" customWidth="1"/>
    <col min="26" max="26" width="9.15234375" style="41" hidden="1" customWidth="1"/>
    <col min="27" max="27" width="15.69140625" style="41" hidden="1" customWidth="1"/>
    <col min="28" max="28" width="9.15234375" style="41" hidden="1" customWidth="1"/>
    <col min="29" max="29" width="12.84375" style="107" hidden="1" customWidth="1"/>
    <col min="30" max="30" width="14.15234375" style="107" hidden="1" customWidth="1"/>
    <col min="31" max="31" width="9.15234375" style="108" hidden="1" customWidth="1"/>
    <col min="32" max="32" width="5.3046875" style="41" customWidth="1"/>
    <col min="33" max="37" width="9.15234375" style="41" customWidth="1"/>
    <col min="38" max="16384" width="9.1523437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41.5" customHeight="1">
      <c r="A5" s="118" t="s">
        <v>336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>
      <c r="A8" s="7" t="s">
        <v>337</v>
      </c>
      <c r="B8" s="8"/>
      <c r="C8" s="157" t="s">
        <v>42</v>
      </c>
      <c r="D8" s="157"/>
      <c r="E8" s="157"/>
      <c r="F8" s="11"/>
      <c r="G8" s="2"/>
      <c r="H8" s="8"/>
      <c r="I8" s="160" t="s">
        <v>43</v>
      </c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338</v>
      </c>
      <c r="B9" s="8"/>
      <c r="C9" s="2" t="s">
        <v>66</v>
      </c>
      <c r="D9" s="2"/>
      <c r="E9" s="18">
        <v>876</v>
      </c>
      <c r="F9" s="128"/>
      <c r="G9" s="2"/>
      <c r="H9" s="8"/>
      <c r="I9" s="2" t="s">
        <v>44</v>
      </c>
      <c r="J9" s="20">
        <v>0.93</v>
      </c>
      <c r="K9" s="34" t="s">
        <v>325</v>
      </c>
      <c r="L9" s="20">
        <v>0.79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1147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idden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3.7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59"/>
      <c r="D14" s="159"/>
      <c r="E14" s="159"/>
      <c r="F14" s="35"/>
      <c r="G14" s="35"/>
      <c r="H14" s="35"/>
      <c r="I14" s="159"/>
      <c r="J14" s="159"/>
      <c r="K14" s="159"/>
      <c r="L14" s="35"/>
      <c r="M14" s="35"/>
      <c r="N14" s="35"/>
      <c r="O14" s="159"/>
      <c r="P14" s="159"/>
      <c r="Q14" s="159"/>
      <c r="R14" s="159"/>
      <c r="S14" s="159"/>
      <c r="T14" s="1"/>
      <c r="U14" s="19"/>
      <c r="V14" s="2"/>
      <c r="W14" s="54"/>
      <c r="X14" s="158"/>
      <c r="Y14" s="158"/>
      <c r="Z14" s="158"/>
      <c r="AA14" s="158"/>
      <c r="AB14" s="158"/>
      <c r="AC14" s="158"/>
      <c r="AD14" s="158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329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330</v>
      </c>
      <c r="P15" s="10" t="s">
        <v>334</v>
      </c>
      <c r="Q15" s="10" t="s">
        <v>335</v>
      </c>
      <c r="R15" s="10" t="s">
        <v>324</v>
      </c>
      <c r="S15" s="133" t="s">
        <v>326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>
      <c r="A16" s="7" t="s">
        <v>47</v>
      </c>
      <c r="B16" s="8"/>
      <c r="C16" s="12">
        <f>$E$9*((AA16*W16)/(Z16*2*AC16))+$E$10*((AA16*X16+AB16*Y16))/(Z16*2*AC16)</f>
        <v>291.79487465018877</v>
      </c>
      <c r="D16" s="13">
        <f>C16*$J$9</f>
        <v>271.3692334246756</v>
      </c>
      <c r="E16" s="13">
        <f>C16*$L$9</f>
        <v>230.51795097364914</v>
      </c>
      <c r="F16" s="14"/>
      <c r="G16" s="2"/>
      <c r="H16" s="8"/>
      <c r="I16" s="15">
        <f t="shared" ref="I16:I47" si="0">C16*AD16</f>
        <v>409.85310793254575</v>
      </c>
      <c r="J16" s="16">
        <f>I16*$J$9</f>
        <v>381.16339037726755</v>
      </c>
      <c r="K16" s="17">
        <f>I16*$L$9</f>
        <v>323.78395526671113</v>
      </c>
      <c r="L16" s="14"/>
      <c r="M16" s="2"/>
      <c r="N16" s="8"/>
      <c r="O16" s="13">
        <v>7</v>
      </c>
      <c r="P16" s="13">
        <f>ROUND((Q16/$J$9),0)</f>
        <v>12</v>
      </c>
      <c r="Q16" s="13">
        <f>D16/25</f>
        <v>10.854769336987024</v>
      </c>
      <c r="R16" s="34">
        <f>E16/25</f>
        <v>9.2207180389459662</v>
      </c>
      <c r="S16" s="134">
        <f>P16-O16</f>
        <v>5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>
      <c r="A17" s="7" t="s">
        <v>48</v>
      </c>
      <c r="B17" s="8"/>
      <c r="C17" s="12">
        <f t="shared" ref="C17:C47" si="1">$E$9*((AA17*W17)/(Z17*2*AC17))+$E$10*((AA17*X17+AB17*Y17))/(Z17*2*AC17)</f>
        <v>351.99996781628067</v>
      </c>
      <c r="D17" s="13">
        <f>C17*$J$9</f>
        <v>327.35997006914107</v>
      </c>
      <c r="E17" s="13">
        <f t="shared" ref="E17:E47" si="2">C17*$L$9</f>
        <v>278.07997457486175</v>
      </c>
      <c r="F17" s="14"/>
      <c r="G17" s="2"/>
      <c r="H17" s="8"/>
      <c r="I17" s="15">
        <f t="shared" si="0"/>
        <v>495.15490024173585</v>
      </c>
      <c r="J17" s="16">
        <f t="shared" ref="J17:J71" si="3">I17*$J$9</f>
        <v>460.49405722481436</v>
      </c>
      <c r="K17" s="17">
        <f t="shared" ref="K17:K47" si="4">I17*$L$9</f>
        <v>391.17237119097132</v>
      </c>
      <c r="L17" s="14"/>
      <c r="M17" s="2"/>
      <c r="N17" s="8"/>
      <c r="O17" s="13">
        <v>9</v>
      </c>
      <c r="P17" s="13">
        <f t="shared" ref="P17:P71" si="5">ROUND((Q17/$J$9),0)</f>
        <v>14</v>
      </c>
      <c r="Q17" s="13">
        <f>D17/25</f>
        <v>13.094398802765642</v>
      </c>
      <c r="R17" s="34">
        <f t="shared" ref="R17:R48" si="6">E17/25</f>
        <v>11.12319898299447</v>
      </c>
      <c r="S17" s="134">
        <f>P17-O17</f>
        <v>5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>
      <c r="A18" s="7" t="s">
        <v>54</v>
      </c>
      <c r="B18" s="8"/>
      <c r="C18" s="12">
        <f t="shared" si="1"/>
        <v>368.37287139875286</v>
      </c>
      <c r="D18" s="13">
        <f t="shared" ref="D18:D71" si="7">C18*$J$9</f>
        <v>342.58677040084018</v>
      </c>
      <c r="E18" s="13">
        <f t="shared" si="2"/>
        <v>291.01456840501476</v>
      </c>
      <c r="F18" s="14"/>
      <c r="G18" s="2"/>
      <c r="H18" s="8"/>
      <c r="I18" s="15">
        <f t="shared" si="0"/>
        <v>577.73460504317779</v>
      </c>
      <c r="J18" s="16">
        <f t="shared" si="3"/>
        <v>537.29318269015539</v>
      </c>
      <c r="K18" s="17">
        <f t="shared" si="4"/>
        <v>456.41033798411047</v>
      </c>
      <c r="L18" s="14"/>
      <c r="M18" s="2"/>
      <c r="N18" s="8"/>
      <c r="O18" s="13">
        <v>9</v>
      </c>
      <c r="P18" s="13">
        <f t="shared" si="5"/>
        <v>15</v>
      </c>
      <c r="Q18" s="13">
        <f t="shared" ref="Q18:Q48" si="8">D18/25</f>
        <v>13.703470816033608</v>
      </c>
      <c r="R18" s="34">
        <f t="shared" si="6"/>
        <v>11.64058273620059</v>
      </c>
      <c r="S18" s="134">
        <f t="shared" ref="S18:S71" si="9">P18-O18</f>
        <v>6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>
      <c r="A19" s="7" t="s">
        <v>55</v>
      </c>
      <c r="B19" s="8"/>
      <c r="C19" s="12">
        <f t="shared" si="1"/>
        <v>461.18377347755393</v>
      </c>
      <c r="D19" s="13">
        <f t="shared" si="7"/>
        <v>428.90090933412517</v>
      </c>
      <c r="E19" s="13">
        <f t="shared" si="2"/>
        <v>364.33518104726761</v>
      </c>
      <c r="F19" s="14"/>
      <c r="G19" s="2"/>
      <c r="H19" s="8"/>
      <c r="I19" s="15">
        <f t="shared" si="0"/>
        <v>694.33947628358214</v>
      </c>
      <c r="J19" s="16">
        <f t="shared" si="3"/>
        <v>645.73571294373141</v>
      </c>
      <c r="K19" s="17">
        <f t="shared" si="4"/>
        <v>548.52818626402996</v>
      </c>
      <c r="L19" s="14"/>
      <c r="M19" s="2"/>
      <c r="N19" s="8"/>
      <c r="O19" s="13">
        <v>11</v>
      </c>
      <c r="P19" s="13">
        <f t="shared" si="5"/>
        <v>18</v>
      </c>
      <c r="Q19" s="13">
        <f t="shared" si="8"/>
        <v>17.156036373365009</v>
      </c>
      <c r="R19" s="34">
        <f t="shared" si="6"/>
        <v>14.573407241890704</v>
      </c>
      <c r="S19" s="134">
        <f t="shared" si="9"/>
        <v>7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>
      <c r="A20" s="7" t="s">
        <v>15</v>
      </c>
      <c r="B20" s="8"/>
      <c r="C20" s="12">
        <f t="shared" si="1"/>
        <v>757.58490342967093</v>
      </c>
      <c r="D20" s="13">
        <f t="shared" si="7"/>
        <v>704.55396018959402</v>
      </c>
      <c r="E20" s="13">
        <f t="shared" si="2"/>
        <v>598.49207370944009</v>
      </c>
      <c r="F20" s="14"/>
      <c r="G20" s="2"/>
      <c r="H20" s="8"/>
      <c r="I20" s="15">
        <f t="shared" si="0"/>
        <v>1049.3733483376514</v>
      </c>
      <c r="J20" s="16">
        <f t="shared" si="3"/>
        <v>975.91721395401578</v>
      </c>
      <c r="K20" s="17">
        <f t="shared" si="4"/>
        <v>829.00494518674464</v>
      </c>
      <c r="L20" s="14"/>
      <c r="M20" s="2"/>
      <c r="N20" s="8"/>
      <c r="O20" s="13">
        <v>19</v>
      </c>
      <c r="P20" s="13">
        <f>ROUND((Q20/$J$9),0)</f>
        <v>30</v>
      </c>
      <c r="Q20" s="13">
        <f t="shared" si="8"/>
        <v>28.18215840758376</v>
      </c>
      <c r="R20" s="34">
        <f t="shared" si="6"/>
        <v>23.939682948377605</v>
      </c>
      <c r="S20" s="134">
        <f t="shared" si="9"/>
        <v>11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>
      <c r="A21" s="7" t="s">
        <v>34</v>
      </c>
      <c r="B21" s="8"/>
      <c r="C21" s="12">
        <f t="shared" si="1"/>
        <v>235.00366001214738</v>
      </c>
      <c r="D21" s="13">
        <f t="shared" si="7"/>
        <v>218.55340381129707</v>
      </c>
      <c r="E21" s="13">
        <f t="shared" si="2"/>
        <v>185.65289140959644</v>
      </c>
      <c r="F21" s="14"/>
      <c r="G21" s="2"/>
      <c r="H21" s="8"/>
      <c r="I21" s="15">
        <f t="shared" si="0"/>
        <v>325.30547245243901</v>
      </c>
      <c r="J21" s="16">
        <f t="shared" si="3"/>
        <v>302.53408938076831</v>
      </c>
      <c r="K21" s="17">
        <f t="shared" si="4"/>
        <v>256.9913232374268</v>
      </c>
      <c r="L21" s="14"/>
      <c r="M21" s="2"/>
      <c r="N21" s="8"/>
      <c r="O21" s="13">
        <v>6</v>
      </c>
      <c r="P21" s="13">
        <f t="shared" si="5"/>
        <v>9</v>
      </c>
      <c r="Q21" s="13">
        <f t="shared" si="8"/>
        <v>8.7421361524518826</v>
      </c>
      <c r="R21" s="34">
        <f t="shared" si="6"/>
        <v>7.4261156563838577</v>
      </c>
      <c r="S21" s="134">
        <f t="shared" si="9"/>
        <v>3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>
      <c r="A22" s="7" t="s">
        <v>32</v>
      </c>
      <c r="B22" s="8"/>
      <c r="C22" s="12">
        <f t="shared" si="1"/>
        <v>171.28306568871585</v>
      </c>
      <c r="D22" s="13">
        <f t="shared" si="7"/>
        <v>159.29325109050575</v>
      </c>
      <c r="E22" s="13">
        <f t="shared" si="2"/>
        <v>135.31362189408551</v>
      </c>
      <c r="F22" s="14"/>
      <c r="G22" s="2"/>
      <c r="H22" s="8"/>
      <c r="I22" s="15">
        <f t="shared" si="0"/>
        <v>217.51169221196253</v>
      </c>
      <c r="J22" s="16">
        <f t="shared" si="3"/>
        <v>202.28587375712516</v>
      </c>
      <c r="K22" s="17">
        <f t="shared" si="4"/>
        <v>171.8342368474504</v>
      </c>
      <c r="L22" s="14"/>
      <c r="M22" s="2"/>
      <c r="N22" s="8"/>
      <c r="O22" s="13">
        <v>4</v>
      </c>
      <c r="P22" s="13">
        <f t="shared" si="5"/>
        <v>7</v>
      </c>
      <c r="Q22" s="13">
        <f t="shared" si="8"/>
        <v>6.3717300436202295</v>
      </c>
      <c r="R22" s="34">
        <f t="shared" si="6"/>
        <v>5.4125448757634205</v>
      </c>
      <c r="S22" s="134">
        <f t="shared" si="9"/>
        <v>3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>
      <c r="A23" s="7" t="s">
        <v>30</v>
      </c>
      <c r="B23" s="8"/>
      <c r="C23" s="12">
        <f t="shared" si="1"/>
        <v>344.33800195119068</v>
      </c>
      <c r="D23" s="13">
        <f t="shared" si="7"/>
        <v>320.23434181460732</v>
      </c>
      <c r="E23" s="13">
        <f t="shared" si="2"/>
        <v>272.02702154144066</v>
      </c>
      <c r="F23" s="14"/>
      <c r="G23" s="2"/>
      <c r="H23" s="8"/>
      <c r="I23" s="15">
        <f t="shared" si="0"/>
        <v>463.01137125011007</v>
      </c>
      <c r="J23" s="16">
        <f t="shared" si="3"/>
        <v>430.60057526260238</v>
      </c>
      <c r="K23" s="17">
        <f t="shared" si="4"/>
        <v>365.77898328758698</v>
      </c>
      <c r="L23" s="14"/>
      <c r="M23" s="2"/>
      <c r="N23" s="8"/>
      <c r="O23" s="13">
        <v>9</v>
      </c>
      <c r="P23" s="13">
        <f t="shared" si="5"/>
        <v>14</v>
      </c>
      <c r="Q23" s="13">
        <f t="shared" si="8"/>
        <v>12.809373672584293</v>
      </c>
      <c r="R23" s="34">
        <f t="shared" si="6"/>
        <v>10.881080861657626</v>
      </c>
      <c r="S23" s="134">
        <f t="shared" si="9"/>
        <v>5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>
      <c r="A24" s="7" t="s">
        <v>29</v>
      </c>
      <c r="B24" s="8"/>
      <c r="C24" s="12">
        <f t="shared" si="1"/>
        <v>421.49504229734697</v>
      </c>
      <c r="D24" s="13">
        <f t="shared" si="7"/>
        <v>391.9903893365327</v>
      </c>
      <c r="E24" s="13">
        <f t="shared" si="2"/>
        <v>332.98108341490411</v>
      </c>
      <c r="F24" s="14"/>
      <c r="G24" s="2"/>
      <c r="H24" s="8"/>
      <c r="I24" s="15">
        <f t="shared" si="0"/>
        <v>602.34275430524883</v>
      </c>
      <c r="J24" s="16">
        <f t="shared" si="3"/>
        <v>560.17876150388145</v>
      </c>
      <c r="K24" s="17">
        <f t="shared" si="4"/>
        <v>475.85077590114662</v>
      </c>
      <c r="L24" s="14"/>
      <c r="M24" s="2"/>
      <c r="N24" s="8"/>
      <c r="O24" s="13">
        <v>11</v>
      </c>
      <c r="P24" s="13">
        <f t="shared" si="5"/>
        <v>17</v>
      </c>
      <c r="Q24" s="13">
        <f t="shared" si="8"/>
        <v>15.679615573461309</v>
      </c>
      <c r="R24" s="34">
        <f t="shared" si="6"/>
        <v>13.319243336596164</v>
      </c>
      <c r="S24" s="134">
        <f t="shared" si="9"/>
        <v>6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>
      <c r="A25" s="7" t="s">
        <v>24</v>
      </c>
      <c r="B25" s="8"/>
      <c r="C25" s="12">
        <f t="shared" si="1"/>
        <v>555.59208969155861</v>
      </c>
      <c r="D25" s="13">
        <f t="shared" si="7"/>
        <v>516.70064341314958</v>
      </c>
      <c r="E25" s="13">
        <f t="shared" si="2"/>
        <v>438.91775085633134</v>
      </c>
      <c r="F25" s="14"/>
      <c r="G25" s="2"/>
      <c r="H25" s="8"/>
      <c r="I25" s="15">
        <f t="shared" si="0"/>
        <v>761.56296694818843</v>
      </c>
      <c r="J25" s="16">
        <f t="shared" si="3"/>
        <v>708.25355926181533</v>
      </c>
      <c r="K25" s="17">
        <f t="shared" si="4"/>
        <v>601.63474388906889</v>
      </c>
      <c r="L25" s="14"/>
      <c r="M25" s="2"/>
      <c r="N25" s="8"/>
      <c r="O25" s="13">
        <v>14</v>
      </c>
      <c r="P25" s="13">
        <f t="shared" si="5"/>
        <v>22</v>
      </c>
      <c r="Q25" s="13">
        <f t="shared" si="8"/>
        <v>20.668025736525983</v>
      </c>
      <c r="R25" s="34">
        <f t="shared" si="6"/>
        <v>17.556710034253253</v>
      </c>
      <c r="S25" s="134">
        <f t="shared" si="9"/>
        <v>8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>
      <c r="A26" s="7" t="s">
        <v>37</v>
      </c>
      <c r="B26" s="8"/>
      <c r="C26" s="12">
        <f t="shared" si="1"/>
        <v>578.31229620548663</v>
      </c>
      <c r="D26" s="13">
        <f t="shared" si="7"/>
        <v>537.83043547110265</v>
      </c>
      <c r="E26" s="13">
        <f t="shared" si="2"/>
        <v>456.86671400233445</v>
      </c>
      <c r="F26" s="14"/>
      <c r="G26" s="2"/>
      <c r="H26" s="8"/>
      <c r="I26" s="15">
        <f t="shared" si="0"/>
        <v>833.31472385124528</v>
      </c>
      <c r="J26" s="16">
        <f t="shared" si="3"/>
        <v>774.98269318165819</v>
      </c>
      <c r="K26" s="17">
        <f t="shared" si="4"/>
        <v>658.3186318424838</v>
      </c>
      <c r="L26" s="14"/>
      <c r="M26" s="2"/>
      <c r="N26" s="8"/>
      <c r="O26" s="13">
        <v>15</v>
      </c>
      <c r="P26" s="13">
        <f t="shared" si="5"/>
        <v>23</v>
      </c>
      <c r="Q26" s="13">
        <f t="shared" si="8"/>
        <v>21.513217418844107</v>
      </c>
      <c r="R26" s="34">
        <f t="shared" si="6"/>
        <v>18.274668560093378</v>
      </c>
      <c r="S26" s="134">
        <f t="shared" si="9"/>
        <v>8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>
      <c r="A27" s="7" t="s">
        <v>58</v>
      </c>
      <c r="B27" s="8"/>
      <c r="C27" s="12">
        <f t="shared" si="1"/>
        <v>618.15542865723353</v>
      </c>
      <c r="D27" s="13">
        <f t="shared" si="7"/>
        <v>574.88454865122719</v>
      </c>
      <c r="E27" s="13">
        <f t="shared" si="2"/>
        <v>488.34278863921452</v>
      </c>
      <c r="F27" s="14"/>
      <c r="G27" s="2"/>
      <c r="H27" s="8"/>
      <c r="I27" s="15">
        <f t="shared" si="0"/>
        <v>787.74763412862183</v>
      </c>
      <c r="J27" s="16">
        <f t="shared" si="3"/>
        <v>732.60529973961832</v>
      </c>
      <c r="K27" s="17">
        <f t="shared" si="4"/>
        <v>622.3206309616113</v>
      </c>
      <c r="L27" s="14"/>
      <c r="M27" s="2"/>
      <c r="N27" s="8"/>
      <c r="O27" s="13">
        <v>16</v>
      </c>
      <c r="P27" s="13">
        <f t="shared" si="5"/>
        <v>25</v>
      </c>
      <c r="Q27" s="13">
        <f t="shared" si="8"/>
        <v>22.995381946049086</v>
      </c>
      <c r="R27" s="34">
        <f t="shared" si="6"/>
        <v>19.533711545568579</v>
      </c>
      <c r="S27" s="134">
        <f t="shared" si="9"/>
        <v>9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>
      <c r="A28" s="7" t="s">
        <v>35</v>
      </c>
      <c r="B28" s="8"/>
      <c r="C28" s="12">
        <f t="shared" si="1"/>
        <v>262.06277504255672</v>
      </c>
      <c r="D28" s="13">
        <f t="shared" si="7"/>
        <v>243.71838078957776</v>
      </c>
      <c r="E28" s="13">
        <f t="shared" si="2"/>
        <v>207.02959228361982</v>
      </c>
      <c r="F28" s="14"/>
      <c r="G28" s="2"/>
      <c r="H28" s="8"/>
      <c r="I28" s="15">
        <f t="shared" si="0"/>
        <v>384.9699067638594</v>
      </c>
      <c r="J28" s="16">
        <f t="shared" si="3"/>
        <v>358.02201329038928</v>
      </c>
      <c r="K28" s="17">
        <f t="shared" si="4"/>
        <v>304.12622634344893</v>
      </c>
      <c r="L28" s="14"/>
      <c r="M28" s="2"/>
      <c r="N28" s="8"/>
      <c r="O28" s="13">
        <v>7</v>
      </c>
      <c r="P28" s="13">
        <f t="shared" si="5"/>
        <v>10</v>
      </c>
      <c r="Q28" s="13">
        <f t="shared" si="8"/>
        <v>9.74873523158311</v>
      </c>
      <c r="R28" s="34">
        <f t="shared" si="6"/>
        <v>8.2811836913447934</v>
      </c>
      <c r="S28" s="134">
        <f t="shared" si="9"/>
        <v>3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>
      <c r="A29" s="7" t="s">
        <v>46</v>
      </c>
      <c r="B29" s="8"/>
      <c r="C29" s="12">
        <f t="shared" si="1"/>
        <v>391.82063556521729</v>
      </c>
      <c r="D29" s="13">
        <f t="shared" si="7"/>
        <v>364.39319107565211</v>
      </c>
      <c r="E29" s="13">
        <f t="shared" si="2"/>
        <v>309.53830209652165</v>
      </c>
      <c r="F29" s="14"/>
      <c r="G29" s="2"/>
      <c r="H29" s="8"/>
      <c r="I29" s="15">
        <f t="shared" si="0"/>
        <v>595.73153971293993</v>
      </c>
      <c r="J29" s="16">
        <f t="shared" si="3"/>
        <v>554.03033193303418</v>
      </c>
      <c r="K29" s="17">
        <f t="shared" si="4"/>
        <v>470.62791637322255</v>
      </c>
      <c r="L29" s="14"/>
      <c r="M29" s="2"/>
      <c r="N29" s="8"/>
      <c r="O29" s="13">
        <v>10</v>
      </c>
      <c r="P29" s="13">
        <f t="shared" si="5"/>
        <v>16</v>
      </c>
      <c r="Q29" s="13">
        <f t="shared" si="8"/>
        <v>14.575727643026084</v>
      </c>
      <c r="R29" s="34">
        <f t="shared" si="6"/>
        <v>12.381532083860867</v>
      </c>
      <c r="S29" s="134">
        <f t="shared" si="9"/>
        <v>6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>
      <c r="A30" s="7" t="s">
        <v>31</v>
      </c>
      <c r="B30" s="8"/>
      <c r="C30" s="12">
        <f t="shared" si="1"/>
        <v>218.99785925985984</v>
      </c>
      <c r="D30" s="13">
        <f t="shared" si="7"/>
        <v>203.66800911166965</v>
      </c>
      <c r="E30" s="13">
        <f t="shared" si="2"/>
        <v>173.00830881528927</v>
      </c>
      <c r="F30" s="14"/>
      <c r="G30" s="2"/>
      <c r="H30" s="8"/>
      <c r="I30" s="15">
        <f t="shared" si="0"/>
        <v>302.44782659367019</v>
      </c>
      <c r="J30" s="16">
        <f t="shared" si="3"/>
        <v>281.27647873211328</v>
      </c>
      <c r="K30" s="17">
        <f t="shared" si="4"/>
        <v>238.93378300899946</v>
      </c>
      <c r="L30" s="14"/>
      <c r="M30" s="2"/>
      <c r="N30" s="8"/>
      <c r="O30" s="13">
        <v>6</v>
      </c>
      <c r="P30" s="13">
        <f t="shared" si="5"/>
        <v>9</v>
      </c>
      <c r="Q30" s="13">
        <f t="shared" si="8"/>
        <v>8.1467203644667858</v>
      </c>
      <c r="R30" s="34">
        <f t="shared" si="6"/>
        <v>6.9203323526115703</v>
      </c>
      <c r="S30" s="134">
        <f t="shared" si="9"/>
        <v>3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>
      <c r="A31" s="7" t="s">
        <v>38</v>
      </c>
      <c r="B31" s="8"/>
      <c r="C31" s="12">
        <f t="shared" si="1"/>
        <v>361.96420574320672</v>
      </c>
      <c r="D31" s="13">
        <f t="shared" si="7"/>
        <v>336.62671134118227</v>
      </c>
      <c r="E31" s="13">
        <f t="shared" si="2"/>
        <v>285.95172253713332</v>
      </c>
      <c r="F31" s="14"/>
      <c r="G31" s="2"/>
      <c r="H31" s="8"/>
      <c r="I31" s="15">
        <f t="shared" si="0"/>
        <v>516.92197517579302</v>
      </c>
      <c r="J31" s="16">
        <f t="shared" si="3"/>
        <v>480.73743691348756</v>
      </c>
      <c r="K31" s="17">
        <f t="shared" si="4"/>
        <v>408.36836038887651</v>
      </c>
      <c r="L31" s="14"/>
      <c r="M31" s="2"/>
      <c r="N31" s="8"/>
      <c r="O31" s="13">
        <v>9</v>
      </c>
      <c r="P31" s="13">
        <f t="shared" si="5"/>
        <v>14</v>
      </c>
      <c r="Q31" s="13">
        <f t="shared" si="8"/>
        <v>13.465068453647291</v>
      </c>
      <c r="R31" s="34">
        <f t="shared" si="6"/>
        <v>11.438068901485332</v>
      </c>
      <c r="S31" s="134">
        <f t="shared" si="9"/>
        <v>5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 s="156" customFormat="1">
      <c r="A32" s="135" t="s">
        <v>4</v>
      </c>
      <c r="B32" s="136"/>
      <c r="C32" s="137">
        <f t="shared" si="1"/>
        <v>440.47474548419956</v>
      </c>
      <c r="D32" s="138">
        <f t="shared" si="7"/>
        <v>409.64151330030563</v>
      </c>
      <c r="E32" s="138">
        <f t="shared" si="2"/>
        <v>347.97504893251767</v>
      </c>
      <c r="F32" s="139"/>
      <c r="G32" s="140"/>
      <c r="H32" s="136"/>
      <c r="I32" s="141">
        <f t="shared" si="0"/>
        <v>683.54212930443578</v>
      </c>
      <c r="J32" s="142">
        <f t="shared" si="3"/>
        <v>635.6941802531253</v>
      </c>
      <c r="K32" s="143">
        <f t="shared" si="4"/>
        <v>539.99828215050434</v>
      </c>
      <c r="L32" s="139"/>
      <c r="M32" s="140"/>
      <c r="N32" s="136"/>
      <c r="O32" s="138">
        <v>11</v>
      </c>
      <c r="P32" s="138">
        <f t="shared" si="5"/>
        <v>18</v>
      </c>
      <c r="Q32" s="138">
        <f t="shared" si="8"/>
        <v>16.385660532012224</v>
      </c>
      <c r="R32" s="144">
        <f t="shared" si="6"/>
        <v>13.919001957300706</v>
      </c>
      <c r="S32" s="145">
        <f t="shared" si="9"/>
        <v>7</v>
      </c>
      <c r="T32" s="139"/>
      <c r="U32" s="140"/>
      <c r="V32" s="136"/>
      <c r="W32" s="146">
        <v>52.836048991742757</v>
      </c>
      <c r="X32" s="147">
        <v>8.18739452865894</v>
      </c>
      <c r="Y32" s="147">
        <v>18.243664784643379</v>
      </c>
      <c r="Z32" s="147">
        <v>14390</v>
      </c>
      <c r="AA32" s="148">
        <v>149.98866766565988</v>
      </c>
      <c r="AB32" s="149">
        <v>25</v>
      </c>
      <c r="AC32" s="150">
        <v>0.7</v>
      </c>
      <c r="AD32" s="151">
        <v>1.5518304654516348</v>
      </c>
      <c r="AE32" s="152"/>
      <c r="AF32" s="153"/>
      <c r="AG32" s="153"/>
      <c r="AH32" s="154"/>
      <c r="AI32" s="155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</row>
    <row r="33" spans="1:78">
      <c r="A33" s="7" t="s">
        <v>6</v>
      </c>
      <c r="B33" s="8"/>
      <c r="C33" s="12">
        <f t="shared" si="1"/>
        <v>415.62752556871988</v>
      </c>
      <c r="D33" s="13">
        <f t="shared" si="7"/>
        <v>386.53359877890949</v>
      </c>
      <c r="E33" s="13">
        <f t="shared" si="2"/>
        <v>328.34574519928873</v>
      </c>
      <c r="F33" s="14"/>
      <c r="G33" s="2"/>
      <c r="H33" s="8"/>
      <c r="I33" s="15">
        <f t="shared" si="0"/>
        <v>639.49856686332441</v>
      </c>
      <c r="J33" s="16">
        <f t="shared" si="3"/>
        <v>594.73366718289174</v>
      </c>
      <c r="K33" s="17">
        <f t="shared" si="4"/>
        <v>505.20386782202633</v>
      </c>
      <c r="L33" s="14"/>
      <c r="M33" s="2"/>
      <c r="N33" s="8"/>
      <c r="O33" s="13">
        <v>11</v>
      </c>
      <c r="P33" s="13">
        <f t="shared" si="5"/>
        <v>17</v>
      </c>
      <c r="Q33" s="13">
        <f t="shared" si="8"/>
        <v>15.46134395115638</v>
      </c>
      <c r="R33" s="34">
        <f t="shared" si="6"/>
        <v>13.13382980797155</v>
      </c>
      <c r="S33" s="134">
        <f t="shared" si="9"/>
        <v>6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>
      <c r="A34" s="7" t="s">
        <v>7</v>
      </c>
      <c r="B34" s="8"/>
      <c r="C34" s="12">
        <f t="shared" si="1"/>
        <v>287.46916928577082</v>
      </c>
      <c r="D34" s="13">
        <f t="shared" si="7"/>
        <v>267.34632743576685</v>
      </c>
      <c r="E34" s="13">
        <f t="shared" si="2"/>
        <v>227.10064373575895</v>
      </c>
      <c r="F34" s="14"/>
      <c r="G34" s="2"/>
      <c r="H34" s="8"/>
      <c r="I34" s="15">
        <f t="shared" si="0"/>
        <v>442.78571242282817</v>
      </c>
      <c r="J34" s="16">
        <f t="shared" si="3"/>
        <v>411.79071255323021</v>
      </c>
      <c r="K34" s="17">
        <f t="shared" si="4"/>
        <v>349.80071281403428</v>
      </c>
      <c r="L34" s="14"/>
      <c r="M34" s="2"/>
      <c r="N34" s="8"/>
      <c r="O34" s="13">
        <v>7</v>
      </c>
      <c r="P34" s="13">
        <f t="shared" si="5"/>
        <v>11</v>
      </c>
      <c r="Q34" s="13">
        <f t="shared" si="8"/>
        <v>10.693853097430674</v>
      </c>
      <c r="R34" s="34">
        <f t="shared" si="6"/>
        <v>9.0840257494303582</v>
      </c>
      <c r="S34" s="134">
        <f t="shared" si="9"/>
        <v>4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>
      <c r="A35" s="7" t="s">
        <v>14</v>
      </c>
      <c r="B35" s="8"/>
      <c r="C35" s="12">
        <f t="shared" si="1"/>
        <v>181.70834212211977</v>
      </c>
      <c r="D35" s="13">
        <f t="shared" si="7"/>
        <v>168.9887581735714</v>
      </c>
      <c r="E35" s="13">
        <f t="shared" si="2"/>
        <v>143.54959027647462</v>
      </c>
      <c r="F35" s="14"/>
      <c r="G35" s="2"/>
      <c r="H35" s="8"/>
      <c r="I35" s="15">
        <f t="shared" si="0"/>
        <v>231.94088335914978</v>
      </c>
      <c r="J35" s="16">
        <f t="shared" si="3"/>
        <v>215.70502152400931</v>
      </c>
      <c r="K35" s="17">
        <f t="shared" si="4"/>
        <v>183.23329785372835</v>
      </c>
      <c r="L35" s="14"/>
      <c r="M35" s="2"/>
      <c r="N35" s="8"/>
      <c r="O35" s="13">
        <v>5</v>
      </c>
      <c r="P35" s="13">
        <f t="shared" si="5"/>
        <v>7</v>
      </c>
      <c r="Q35" s="13">
        <f t="shared" si="8"/>
        <v>6.7595503269428558</v>
      </c>
      <c r="R35" s="34">
        <f t="shared" si="6"/>
        <v>5.741983611058985</v>
      </c>
      <c r="S35" s="134">
        <f t="shared" si="9"/>
        <v>2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>
      <c r="A36" s="7" t="s">
        <v>0</v>
      </c>
      <c r="B36" s="8"/>
      <c r="C36" s="12">
        <f t="shared" si="1"/>
        <v>343.65398928336685</v>
      </c>
      <c r="D36" s="13">
        <f t="shared" si="7"/>
        <v>319.59821003353119</v>
      </c>
      <c r="E36" s="13">
        <f t="shared" si="2"/>
        <v>271.4866515338598</v>
      </c>
      <c r="F36" s="14"/>
      <c r="G36" s="2"/>
      <c r="H36" s="8"/>
      <c r="I36" s="15">
        <f t="shared" si="0"/>
        <v>465.08492854556653</v>
      </c>
      <c r="J36" s="16">
        <f t="shared" si="3"/>
        <v>432.52898354737687</v>
      </c>
      <c r="K36" s="17">
        <f t="shared" si="4"/>
        <v>367.41709355099755</v>
      </c>
      <c r="L36" s="14"/>
      <c r="M36" s="2"/>
      <c r="N36" s="8"/>
      <c r="O36" s="13">
        <v>9</v>
      </c>
      <c r="P36" s="13">
        <f t="shared" si="5"/>
        <v>14</v>
      </c>
      <c r="Q36" s="13">
        <f t="shared" si="8"/>
        <v>12.783928401341248</v>
      </c>
      <c r="R36" s="34">
        <f t="shared" si="6"/>
        <v>10.859466061354391</v>
      </c>
      <c r="S36" s="134">
        <f t="shared" si="9"/>
        <v>5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>
      <c r="A37" s="7" t="s">
        <v>11</v>
      </c>
      <c r="B37" s="8"/>
      <c r="C37" s="12">
        <f t="shared" si="1"/>
        <v>300.65024112775109</v>
      </c>
      <c r="D37" s="13">
        <f t="shared" si="7"/>
        <v>279.60472424880851</v>
      </c>
      <c r="E37" s="13">
        <f t="shared" si="2"/>
        <v>237.51369049092338</v>
      </c>
      <c r="F37" s="14"/>
      <c r="G37" s="2"/>
      <c r="H37" s="8"/>
      <c r="I37" s="15">
        <f t="shared" si="0"/>
        <v>421.72128771379153</v>
      </c>
      <c r="J37" s="16">
        <f t="shared" si="3"/>
        <v>392.20079757382615</v>
      </c>
      <c r="K37" s="17">
        <f t="shared" si="4"/>
        <v>333.15981729389534</v>
      </c>
      <c r="L37" s="14"/>
      <c r="M37" s="2"/>
      <c r="N37" s="8"/>
      <c r="O37" s="13">
        <v>8</v>
      </c>
      <c r="P37" s="13">
        <f t="shared" si="5"/>
        <v>12</v>
      </c>
      <c r="Q37" s="13">
        <f t="shared" si="8"/>
        <v>11.18418896995234</v>
      </c>
      <c r="R37" s="34">
        <f t="shared" si="6"/>
        <v>9.5005476196369347</v>
      </c>
      <c r="S37" s="134">
        <f t="shared" si="9"/>
        <v>4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>
      <c r="A38" s="7" t="s">
        <v>12</v>
      </c>
      <c r="B38" s="8"/>
      <c r="C38" s="12">
        <f t="shared" si="1"/>
        <v>222.47642248351832</v>
      </c>
      <c r="D38" s="13">
        <f t="shared" si="7"/>
        <v>206.90307290967206</v>
      </c>
      <c r="E38" s="13">
        <f t="shared" si="2"/>
        <v>175.75637376197949</v>
      </c>
      <c r="F38" s="14"/>
      <c r="G38" s="2"/>
      <c r="H38" s="8"/>
      <c r="I38" s="15">
        <f t="shared" si="0"/>
        <v>275.24912800430934</v>
      </c>
      <c r="J38" s="16">
        <f t="shared" si="3"/>
        <v>255.98168904400771</v>
      </c>
      <c r="K38" s="17">
        <f t="shared" si="4"/>
        <v>217.44681112340439</v>
      </c>
      <c r="L38" s="14"/>
      <c r="M38" s="2"/>
      <c r="N38" s="8"/>
      <c r="O38" s="13">
        <v>6</v>
      </c>
      <c r="P38" s="13">
        <f t="shared" si="5"/>
        <v>9</v>
      </c>
      <c r="Q38" s="13">
        <f t="shared" si="8"/>
        <v>8.2761229163868819</v>
      </c>
      <c r="R38" s="34">
        <f t="shared" si="6"/>
        <v>7.0302549504791791</v>
      </c>
      <c r="S38" s="134">
        <f t="shared" si="9"/>
        <v>3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>
      <c r="A39" s="7" t="s">
        <v>49</v>
      </c>
      <c r="B39" s="8"/>
      <c r="C39" s="12">
        <f t="shared" si="1"/>
        <v>458.14696595132142</v>
      </c>
      <c r="D39" s="13">
        <f t="shared" si="7"/>
        <v>426.07667833472897</v>
      </c>
      <c r="E39" s="13">
        <f t="shared" si="2"/>
        <v>361.93610310154395</v>
      </c>
      <c r="F39" s="14"/>
      <c r="G39" s="2"/>
      <c r="H39" s="8"/>
      <c r="I39" s="15">
        <f t="shared" si="0"/>
        <v>622.63426645267759</v>
      </c>
      <c r="J39" s="16">
        <f t="shared" si="3"/>
        <v>579.04986780099023</v>
      </c>
      <c r="K39" s="17">
        <f t="shared" si="4"/>
        <v>491.88107049761533</v>
      </c>
      <c r="L39" s="14"/>
      <c r="M39" s="2"/>
      <c r="N39" s="8"/>
      <c r="O39" s="13">
        <v>11</v>
      </c>
      <c r="P39" s="13">
        <f t="shared" si="5"/>
        <v>18</v>
      </c>
      <c r="Q39" s="13">
        <f t="shared" si="8"/>
        <v>17.043067133389158</v>
      </c>
      <c r="R39" s="34">
        <f t="shared" si="6"/>
        <v>14.477444124061758</v>
      </c>
      <c r="S39" s="134">
        <f t="shared" si="9"/>
        <v>7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>
      <c r="A40" s="7" t="s">
        <v>21</v>
      </c>
      <c r="B40" s="8"/>
      <c r="C40" s="12">
        <f t="shared" si="1"/>
        <v>199.42627161238576</v>
      </c>
      <c r="D40" s="13">
        <f t="shared" si="7"/>
        <v>185.46643259951875</v>
      </c>
      <c r="E40" s="13">
        <f t="shared" si="2"/>
        <v>157.54675457378477</v>
      </c>
      <c r="F40" s="14"/>
      <c r="G40" s="2"/>
      <c r="H40" s="8"/>
      <c r="I40" s="15">
        <f t="shared" si="0"/>
        <v>253.47852355430598</v>
      </c>
      <c r="J40" s="16">
        <f t="shared" si="3"/>
        <v>235.73502690550458</v>
      </c>
      <c r="K40" s="17">
        <f t="shared" si="4"/>
        <v>200.24803360790173</v>
      </c>
      <c r="L40" s="14"/>
      <c r="M40" s="2"/>
      <c r="N40" s="8"/>
      <c r="O40" s="13">
        <v>5</v>
      </c>
      <c r="P40" s="13">
        <f t="shared" si="5"/>
        <v>8</v>
      </c>
      <c r="Q40" s="13">
        <f t="shared" si="8"/>
        <v>7.4186573039807504</v>
      </c>
      <c r="R40" s="34">
        <f t="shared" si="6"/>
        <v>6.301870182951391</v>
      </c>
      <c r="S40" s="134">
        <f t="shared" si="9"/>
        <v>3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>
      <c r="A41" s="7" t="s">
        <v>17</v>
      </c>
      <c r="B41" s="8"/>
      <c r="C41" s="12">
        <f t="shared" si="1"/>
        <v>339.47877541142839</v>
      </c>
      <c r="D41" s="13">
        <f t="shared" si="7"/>
        <v>315.71526113262843</v>
      </c>
      <c r="E41" s="13">
        <f t="shared" si="2"/>
        <v>268.18823257502845</v>
      </c>
      <c r="F41" s="14"/>
      <c r="G41" s="2"/>
      <c r="H41" s="8"/>
      <c r="I41" s="15">
        <f t="shared" si="0"/>
        <v>505.81229157501286</v>
      </c>
      <c r="J41" s="16">
        <f t="shared" si="3"/>
        <v>470.40543116476198</v>
      </c>
      <c r="K41" s="17">
        <f t="shared" si="4"/>
        <v>399.59171034426021</v>
      </c>
      <c r="L41" s="14"/>
      <c r="M41" s="2"/>
      <c r="N41" s="8"/>
      <c r="O41" s="13">
        <v>9</v>
      </c>
      <c r="P41" s="13">
        <f t="shared" si="5"/>
        <v>14</v>
      </c>
      <c r="Q41" s="13">
        <f t="shared" si="8"/>
        <v>12.628610445305137</v>
      </c>
      <c r="R41" s="34">
        <f t="shared" si="6"/>
        <v>10.727529303001138</v>
      </c>
      <c r="S41" s="134">
        <f t="shared" si="9"/>
        <v>5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>
      <c r="A42" s="7" t="s">
        <v>16</v>
      </c>
      <c r="B42" s="8"/>
      <c r="C42" s="12">
        <f t="shared" si="1"/>
        <v>108.75821242542706</v>
      </c>
      <c r="D42" s="13">
        <f t="shared" si="7"/>
        <v>101.14513755564717</v>
      </c>
      <c r="E42" s="13">
        <f t="shared" si="2"/>
        <v>85.91898781608738</v>
      </c>
      <c r="F42" s="14"/>
      <c r="G42" s="2"/>
      <c r="H42" s="8"/>
      <c r="I42" s="15">
        <f t="shared" si="0"/>
        <v>133.31119199471749</v>
      </c>
      <c r="J42" s="16">
        <f t="shared" si="3"/>
        <v>123.97940855508728</v>
      </c>
      <c r="K42" s="17">
        <f t="shared" si="4"/>
        <v>105.31584167582682</v>
      </c>
      <c r="L42" s="14"/>
      <c r="M42" s="2"/>
      <c r="N42" s="8"/>
      <c r="O42" s="13">
        <v>3</v>
      </c>
      <c r="P42" s="13">
        <f t="shared" si="5"/>
        <v>4</v>
      </c>
      <c r="Q42" s="13">
        <f t="shared" si="8"/>
        <v>4.0458055022258863</v>
      </c>
      <c r="R42" s="34">
        <f t="shared" si="6"/>
        <v>3.4367595126434951</v>
      </c>
      <c r="S42" s="134">
        <f t="shared" si="9"/>
        <v>1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>
      <c r="A43" s="7" t="s">
        <v>50</v>
      </c>
      <c r="B43" s="8"/>
      <c r="C43" s="12">
        <f t="shared" si="1"/>
        <v>386.74281848260148</v>
      </c>
      <c r="D43" s="13">
        <f t="shared" si="7"/>
        <v>359.67082118881939</v>
      </c>
      <c r="E43" s="13">
        <f t="shared" si="2"/>
        <v>305.52682660125521</v>
      </c>
      <c r="F43" s="14"/>
      <c r="G43" s="2"/>
      <c r="H43" s="8"/>
      <c r="I43" s="15">
        <f t="shared" si="0"/>
        <v>498.78730293963275</v>
      </c>
      <c r="J43" s="16">
        <f t="shared" si="3"/>
        <v>463.87219173385847</v>
      </c>
      <c r="K43" s="17">
        <f t="shared" si="4"/>
        <v>394.04196932230991</v>
      </c>
      <c r="L43" s="14"/>
      <c r="M43" s="2"/>
      <c r="N43" s="8"/>
      <c r="O43" s="13">
        <v>9</v>
      </c>
      <c r="P43" s="13">
        <f t="shared" si="5"/>
        <v>15</v>
      </c>
      <c r="Q43" s="13">
        <f t="shared" si="8"/>
        <v>14.386832847552775</v>
      </c>
      <c r="R43" s="34">
        <f t="shared" si="6"/>
        <v>12.221073064050209</v>
      </c>
      <c r="S43" s="134">
        <f t="shared" si="9"/>
        <v>6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>
      <c r="A44" s="7" t="s">
        <v>20</v>
      </c>
      <c r="B44" s="8"/>
      <c r="C44" s="12">
        <f t="shared" si="1"/>
        <v>177.40353138413613</v>
      </c>
      <c r="D44" s="13">
        <f t="shared" si="7"/>
        <v>164.98528418724661</v>
      </c>
      <c r="E44" s="13">
        <f t="shared" si="2"/>
        <v>140.14878979346756</v>
      </c>
      <c r="F44" s="14"/>
      <c r="G44" s="2"/>
      <c r="H44" s="8"/>
      <c r="I44" s="15">
        <f t="shared" si="0"/>
        <v>244.4786069810153</v>
      </c>
      <c r="J44" s="16">
        <f t="shared" si="3"/>
        <v>227.36510449234424</v>
      </c>
      <c r="K44" s="17">
        <f t="shared" si="4"/>
        <v>193.1380995150021</v>
      </c>
      <c r="L44" s="14"/>
      <c r="M44" s="2"/>
      <c r="N44" s="8"/>
      <c r="O44" s="13">
        <v>5</v>
      </c>
      <c r="P44" s="13">
        <f t="shared" si="5"/>
        <v>7</v>
      </c>
      <c r="Q44" s="13">
        <f t="shared" si="8"/>
        <v>6.5994113674898642</v>
      </c>
      <c r="R44" s="34">
        <f t="shared" si="6"/>
        <v>5.6059515917387026</v>
      </c>
      <c r="S44" s="134">
        <f t="shared" si="9"/>
        <v>2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>
      <c r="A45" s="7" t="s">
        <v>19</v>
      </c>
      <c r="B45" s="8"/>
      <c r="C45" s="12">
        <f t="shared" si="1"/>
        <v>154.90285478363461</v>
      </c>
      <c r="D45" s="13">
        <f t="shared" si="7"/>
        <v>144.05965494878021</v>
      </c>
      <c r="E45" s="13">
        <f t="shared" si="2"/>
        <v>122.37325527907134</v>
      </c>
      <c r="F45" s="14"/>
      <c r="G45" s="2"/>
      <c r="H45" s="8"/>
      <c r="I45" s="15">
        <f t="shared" si="0"/>
        <v>194.40384624266028</v>
      </c>
      <c r="J45" s="16">
        <f t="shared" si="3"/>
        <v>180.79557700567406</v>
      </c>
      <c r="K45" s="17">
        <f t="shared" si="4"/>
        <v>153.57903853170163</v>
      </c>
      <c r="L45" s="14"/>
      <c r="M45" s="2"/>
      <c r="N45" s="8"/>
      <c r="O45" s="13">
        <v>4</v>
      </c>
      <c r="P45" s="13">
        <f t="shared" si="5"/>
        <v>6</v>
      </c>
      <c r="Q45" s="13">
        <f t="shared" si="8"/>
        <v>5.7623861979512085</v>
      </c>
      <c r="R45" s="34">
        <f t="shared" si="6"/>
        <v>4.8949302111628539</v>
      </c>
      <c r="S45" s="134">
        <f t="shared" si="9"/>
        <v>2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>
      <c r="A46" s="7" t="s">
        <v>51</v>
      </c>
      <c r="B46" s="8"/>
      <c r="C46" s="12">
        <f t="shared" si="1"/>
        <v>242.69983422266273</v>
      </c>
      <c r="D46" s="13">
        <f t="shared" si="7"/>
        <v>225.71084582707635</v>
      </c>
      <c r="E46" s="13">
        <f t="shared" si="2"/>
        <v>191.73286903590358</v>
      </c>
      <c r="F46" s="14"/>
      <c r="G46" s="2"/>
      <c r="H46" s="8"/>
      <c r="I46" s="15">
        <f t="shared" si="0"/>
        <v>296.58573073155043</v>
      </c>
      <c r="J46" s="16">
        <f t="shared" si="3"/>
        <v>275.82472958034191</v>
      </c>
      <c r="K46" s="17">
        <f t="shared" si="4"/>
        <v>234.30272727792484</v>
      </c>
      <c r="L46" s="14"/>
      <c r="M46" s="2"/>
      <c r="N46" s="8"/>
      <c r="O46" s="13">
        <v>6</v>
      </c>
      <c r="P46" s="13">
        <f t="shared" si="5"/>
        <v>10</v>
      </c>
      <c r="Q46" s="13">
        <f t="shared" si="8"/>
        <v>9.0284338330830547</v>
      </c>
      <c r="R46" s="34">
        <f t="shared" si="6"/>
        <v>7.6693147614361434</v>
      </c>
      <c r="S46" s="134">
        <f t="shared" si="9"/>
        <v>4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>
      <c r="A47" s="7" t="s">
        <v>56</v>
      </c>
      <c r="B47" s="8"/>
      <c r="C47" s="12">
        <f t="shared" si="1"/>
        <v>255.62356181763781</v>
      </c>
      <c r="D47" s="13">
        <f t="shared" si="7"/>
        <v>237.72991249040317</v>
      </c>
      <c r="E47" s="13">
        <f t="shared" si="2"/>
        <v>201.94261383593388</v>
      </c>
      <c r="F47" s="14"/>
      <c r="G47" s="2"/>
      <c r="H47" s="8"/>
      <c r="I47" s="15">
        <f t="shared" si="0"/>
        <v>328.26434153465789</v>
      </c>
      <c r="J47" s="16">
        <f t="shared" si="3"/>
        <v>305.28583762723184</v>
      </c>
      <c r="K47" s="17">
        <f t="shared" si="4"/>
        <v>259.32882981237975</v>
      </c>
      <c r="L47" s="14"/>
      <c r="M47" s="2"/>
      <c r="N47" s="8"/>
      <c r="O47" s="13">
        <v>6</v>
      </c>
      <c r="P47" s="13">
        <f t="shared" si="5"/>
        <v>10</v>
      </c>
      <c r="Q47" s="13">
        <f t="shared" si="8"/>
        <v>9.5091964996161273</v>
      </c>
      <c r="R47" s="34">
        <f t="shared" si="6"/>
        <v>8.0777045534373553</v>
      </c>
      <c r="S47" s="134">
        <f t="shared" si="9"/>
        <v>4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>
      <c r="A48" s="7" t="s">
        <v>33</v>
      </c>
      <c r="B48" s="8"/>
      <c r="C48" s="12">
        <f t="shared" ref="C48:C71" si="10">$E$9*((AA48*W48)/(Z48*2*AC48))+$E$10*((AA48*X48+AB48*Y48))/(Z48*2*AC48)</f>
        <v>142.4314383798432</v>
      </c>
      <c r="D48" s="13">
        <f t="shared" si="7"/>
        <v>132.46123769325419</v>
      </c>
      <c r="E48" s="13">
        <f t="shared" ref="E48:E71" si="11">C48*$L$9</f>
        <v>112.52083632007613</v>
      </c>
      <c r="F48" s="14"/>
      <c r="G48" s="2"/>
      <c r="H48" s="8"/>
      <c r="I48" s="15">
        <f t="shared" ref="I48:I71" si="12">C48*AD48</f>
        <v>189.05072330689671</v>
      </c>
      <c r="J48" s="16">
        <f t="shared" si="3"/>
        <v>175.81717267541396</v>
      </c>
      <c r="K48" s="17">
        <f t="shared" ref="K48:K71" si="13">I48*$L$9</f>
        <v>149.35007141244841</v>
      </c>
      <c r="L48" s="14"/>
      <c r="M48" s="2"/>
      <c r="N48" s="8"/>
      <c r="O48" s="13">
        <v>4</v>
      </c>
      <c r="P48" s="13">
        <f t="shared" si="5"/>
        <v>6</v>
      </c>
      <c r="Q48" s="13">
        <f t="shared" si="8"/>
        <v>5.2984495077301679</v>
      </c>
      <c r="R48" s="34">
        <f t="shared" si="6"/>
        <v>4.5008334528030449</v>
      </c>
      <c r="S48" s="134">
        <f t="shared" si="9"/>
        <v>2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>
      <c r="A49" s="7" t="s">
        <v>41</v>
      </c>
      <c r="B49" s="8"/>
      <c r="C49" s="12">
        <f t="shared" si="10"/>
        <v>561.31665567203424</v>
      </c>
      <c r="D49" s="13">
        <f t="shared" si="7"/>
        <v>522.02448977499182</v>
      </c>
      <c r="E49" s="13">
        <f t="shared" si="11"/>
        <v>443.44015798090709</v>
      </c>
      <c r="F49" s="14"/>
      <c r="G49" s="2"/>
      <c r="H49" s="8"/>
      <c r="I49" s="15">
        <f t="shared" si="12"/>
        <v>811.8418484400172</v>
      </c>
      <c r="J49" s="16">
        <f t="shared" si="3"/>
        <v>755.01291904921607</v>
      </c>
      <c r="K49" s="17">
        <f t="shared" si="13"/>
        <v>641.35506026761357</v>
      </c>
      <c r="L49" s="14"/>
      <c r="M49" s="2"/>
      <c r="N49" s="8"/>
      <c r="O49" s="13">
        <v>14</v>
      </c>
      <c r="P49" s="13">
        <f t="shared" si="5"/>
        <v>22</v>
      </c>
      <c r="Q49" s="13">
        <f t="shared" ref="Q49:Q71" si="14">D49/25</f>
        <v>20.880979590999672</v>
      </c>
      <c r="R49" s="34">
        <f t="shared" ref="R49:R71" si="15">E49/25</f>
        <v>17.737606319236285</v>
      </c>
      <c r="S49" s="134">
        <f t="shared" si="9"/>
        <v>8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>
      <c r="A50" s="7" t="s">
        <v>39</v>
      </c>
      <c r="B50" s="8"/>
      <c r="C50" s="12">
        <f t="shared" si="10"/>
        <v>476.23976034746607</v>
      </c>
      <c r="D50" s="13">
        <f t="shared" si="7"/>
        <v>442.90297712314344</v>
      </c>
      <c r="E50" s="13">
        <f t="shared" si="11"/>
        <v>376.22941067449824</v>
      </c>
      <c r="F50" s="14"/>
      <c r="G50" s="2"/>
      <c r="H50" s="8"/>
      <c r="I50" s="15">
        <f t="shared" si="12"/>
        <v>702.28485410375163</v>
      </c>
      <c r="J50" s="16">
        <f t="shared" si="3"/>
        <v>653.12491431648903</v>
      </c>
      <c r="K50" s="17">
        <f t="shared" si="13"/>
        <v>554.80503474196382</v>
      </c>
      <c r="L50" s="14"/>
      <c r="M50" s="2"/>
      <c r="N50" s="8"/>
      <c r="O50" s="13">
        <v>12</v>
      </c>
      <c r="P50" s="13">
        <f t="shared" si="5"/>
        <v>19</v>
      </c>
      <c r="Q50" s="13">
        <f t="shared" si="14"/>
        <v>17.716119084925737</v>
      </c>
      <c r="R50" s="34">
        <f t="shared" si="15"/>
        <v>15.04917642697993</v>
      </c>
      <c r="S50" s="134">
        <f t="shared" si="9"/>
        <v>7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>
      <c r="A51" s="7" t="s">
        <v>40</v>
      </c>
      <c r="B51" s="8"/>
      <c r="C51" s="12">
        <f t="shared" si="10"/>
        <v>549.7528976725356</v>
      </c>
      <c r="D51" s="13">
        <f t="shared" si="7"/>
        <v>511.27019483545814</v>
      </c>
      <c r="E51" s="13">
        <f t="shared" si="11"/>
        <v>434.30478916130312</v>
      </c>
      <c r="F51" s="14"/>
      <c r="G51" s="2"/>
      <c r="H51" s="8"/>
      <c r="I51" s="15">
        <f t="shared" si="12"/>
        <v>811.0940156337324</v>
      </c>
      <c r="J51" s="16">
        <f t="shared" si="3"/>
        <v>754.31743453937122</v>
      </c>
      <c r="K51" s="17">
        <f t="shared" si="13"/>
        <v>640.76427235064864</v>
      </c>
      <c r="L51" s="14"/>
      <c r="M51" s="2"/>
      <c r="N51" s="8"/>
      <c r="O51" s="13">
        <v>14</v>
      </c>
      <c r="P51" s="13">
        <f t="shared" si="5"/>
        <v>22</v>
      </c>
      <c r="Q51" s="13">
        <f t="shared" si="14"/>
        <v>20.450807793418324</v>
      </c>
      <c r="R51" s="34">
        <f t="shared" si="15"/>
        <v>17.372191566452123</v>
      </c>
      <c r="S51" s="134">
        <f t="shared" si="9"/>
        <v>8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>
      <c r="A52" s="7" t="s">
        <v>27</v>
      </c>
      <c r="B52" s="8"/>
      <c r="C52" s="12">
        <f t="shared" si="10"/>
        <v>658.41955233130511</v>
      </c>
      <c r="D52" s="13">
        <f t="shared" si="7"/>
        <v>612.33018366811382</v>
      </c>
      <c r="E52" s="13">
        <f t="shared" si="11"/>
        <v>520.15144634173112</v>
      </c>
      <c r="F52" s="14"/>
      <c r="G52" s="2"/>
      <c r="H52" s="8"/>
      <c r="I52" s="15">
        <f t="shared" si="12"/>
        <v>818.29018812521326</v>
      </c>
      <c r="J52" s="16">
        <f t="shared" si="3"/>
        <v>761.00987495644836</v>
      </c>
      <c r="K52" s="17">
        <f t="shared" si="13"/>
        <v>646.44924861891855</v>
      </c>
      <c r="L52" s="14"/>
      <c r="M52" s="2"/>
      <c r="N52" s="8"/>
      <c r="O52" s="13">
        <v>16</v>
      </c>
      <c r="P52" s="13">
        <f t="shared" si="5"/>
        <v>26</v>
      </c>
      <c r="Q52" s="13">
        <f t="shared" si="14"/>
        <v>24.493207346724553</v>
      </c>
      <c r="R52" s="34">
        <f t="shared" si="15"/>
        <v>20.806057853669245</v>
      </c>
      <c r="S52" s="134">
        <f t="shared" si="9"/>
        <v>10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>
      <c r="A53" s="7" t="s">
        <v>26</v>
      </c>
      <c r="B53" s="8"/>
      <c r="C53" s="12">
        <f t="shared" si="10"/>
        <v>435.7255065013054</v>
      </c>
      <c r="D53" s="13">
        <f t="shared" si="7"/>
        <v>405.22472104621403</v>
      </c>
      <c r="E53" s="13">
        <f t="shared" si="11"/>
        <v>344.22315013603128</v>
      </c>
      <c r="F53" s="14"/>
      <c r="G53" s="2"/>
      <c r="H53" s="8"/>
      <c r="I53" s="15">
        <f t="shared" si="12"/>
        <v>631.29954807895649</v>
      </c>
      <c r="J53" s="16">
        <f t="shared" si="3"/>
        <v>587.10857971342955</v>
      </c>
      <c r="K53" s="17">
        <f t="shared" si="13"/>
        <v>498.72664298237567</v>
      </c>
      <c r="L53" s="14"/>
      <c r="M53" s="2"/>
      <c r="N53" s="8"/>
      <c r="O53" s="13">
        <v>11</v>
      </c>
      <c r="P53" s="13">
        <f t="shared" si="5"/>
        <v>17</v>
      </c>
      <c r="Q53" s="13">
        <f t="shared" si="14"/>
        <v>16.208988841848562</v>
      </c>
      <c r="R53" s="34">
        <f t="shared" si="15"/>
        <v>13.768926005441251</v>
      </c>
      <c r="S53" s="134">
        <f t="shared" si="9"/>
        <v>6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>
      <c r="A54" s="7" t="s">
        <v>9</v>
      </c>
      <c r="B54" s="8"/>
      <c r="C54" s="12">
        <f t="shared" si="10"/>
        <v>325.148764158581</v>
      </c>
      <c r="D54" s="13">
        <f t="shared" si="7"/>
        <v>302.38835066748032</v>
      </c>
      <c r="E54" s="13">
        <f t="shared" si="11"/>
        <v>256.86752368527902</v>
      </c>
      <c r="F54" s="14"/>
      <c r="G54" s="2"/>
      <c r="H54" s="8"/>
      <c r="I54" s="15">
        <f t="shared" si="12"/>
        <v>507.61635480061534</v>
      </c>
      <c r="J54" s="16">
        <f t="shared" si="3"/>
        <v>472.08320996457229</v>
      </c>
      <c r="K54" s="17">
        <f t="shared" si="13"/>
        <v>401.01692029248613</v>
      </c>
      <c r="L54" s="14"/>
      <c r="M54" s="2"/>
      <c r="N54" s="8"/>
      <c r="O54" s="13">
        <v>8</v>
      </c>
      <c r="P54" s="13">
        <f t="shared" si="5"/>
        <v>13</v>
      </c>
      <c r="Q54" s="13">
        <f t="shared" si="14"/>
        <v>12.095534026699212</v>
      </c>
      <c r="R54" s="34">
        <f t="shared" si="15"/>
        <v>10.27470094741116</v>
      </c>
      <c r="S54" s="134">
        <f t="shared" si="9"/>
        <v>5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>
      <c r="A55" s="7" t="s">
        <v>28</v>
      </c>
      <c r="B55" s="8"/>
      <c r="C55" s="12">
        <f t="shared" si="10"/>
        <v>579.41883990524911</v>
      </c>
      <c r="D55" s="13">
        <f t="shared" si="7"/>
        <v>538.85952111188169</v>
      </c>
      <c r="E55" s="13">
        <f t="shared" si="11"/>
        <v>457.74088352514684</v>
      </c>
      <c r="F55" s="14"/>
      <c r="G55" s="2"/>
      <c r="H55" s="8"/>
      <c r="I55" s="15">
        <f t="shared" si="12"/>
        <v>741.97405709967063</v>
      </c>
      <c r="J55" s="16">
        <f t="shared" si="3"/>
        <v>690.0358731026937</v>
      </c>
      <c r="K55" s="17">
        <f t="shared" si="13"/>
        <v>586.15950510873984</v>
      </c>
      <c r="L55" s="14"/>
      <c r="M55" s="2"/>
      <c r="N55" s="8"/>
      <c r="O55" s="13">
        <v>15</v>
      </c>
      <c r="P55" s="13">
        <f t="shared" si="5"/>
        <v>23</v>
      </c>
      <c r="Q55" s="13">
        <f t="shared" si="14"/>
        <v>21.554380844475268</v>
      </c>
      <c r="R55" s="34">
        <f t="shared" si="15"/>
        <v>18.309635341005873</v>
      </c>
      <c r="S55" s="134">
        <f t="shared" si="9"/>
        <v>8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>
      <c r="A56" s="7" t="s">
        <v>18</v>
      </c>
      <c r="B56" s="8"/>
      <c r="C56" s="12">
        <f t="shared" si="10"/>
        <v>616.94302621702525</v>
      </c>
      <c r="D56" s="13">
        <f t="shared" si="7"/>
        <v>573.75701438183353</v>
      </c>
      <c r="E56" s="13">
        <f t="shared" si="11"/>
        <v>487.38499071144997</v>
      </c>
      <c r="F56" s="14"/>
      <c r="G56" s="2"/>
      <c r="H56" s="8"/>
      <c r="I56" s="15">
        <f t="shared" si="12"/>
        <v>803.41869113279699</v>
      </c>
      <c r="J56" s="16">
        <f t="shared" si="3"/>
        <v>747.17938275350127</v>
      </c>
      <c r="K56" s="17">
        <f t="shared" si="13"/>
        <v>634.7007659949096</v>
      </c>
      <c r="L56" s="14"/>
      <c r="M56" s="2"/>
      <c r="N56" s="8"/>
      <c r="O56" s="13">
        <v>16</v>
      </c>
      <c r="P56" s="13">
        <f t="shared" si="5"/>
        <v>25</v>
      </c>
      <c r="Q56" s="13">
        <f t="shared" si="14"/>
        <v>22.950280575273339</v>
      </c>
      <c r="R56" s="34">
        <f t="shared" si="15"/>
        <v>19.495399628457999</v>
      </c>
      <c r="S56" s="134">
        <f t="shared" si="9"/>
        <v>9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>
      <c r="A57" s="7" t="s">
        <v>25</v>
      </c>
      <c r="B57" s="8"/>
      <c r="C57" s="12">
        <f t="shared" si="10"/>
        <v>354.05656251196854</v>
      </c>
      <c r="D57" s="13">
        <f t="shared" si="7"/>
        <v>329.27260313613078</v>
      </c>
      <c r="E57" s="13">
        <f t="shared" si="11"/>
        <v>279.70468438445516</v>
      </c>
      <c r="F57" s="14"/>
      <c r="G57" s="2"/>
      <c r="H57" s="8"/>
      <c r="I57" s="15">
        <f t="shared" si="12"/>
        <v>519.51598650386927</v>
      </c>
      <c r="J57" s="16">
        <f t="shared" si="3"/>
        <v>483.14986744859846</v>
      </c>
      <c r="K57" s="17">
        <f t="shared" si="13"/>
        <v>410.41762933805677</v>
      </c>
      <c r="L57" s="14"/>
      <c r="M57" s="2"/>
      <c r="N57" s="8"/>
      <c r="O57" s="13">
        <v>9</v>
      </c>
      <c r="P57" s="13">
        <f t="shared" si="5"/>
        <v>14</v>
      </c>
      <c r="Q57" s="13">
        <f t="shared" si="14"/>
        <v>13.170904125445231</v>
      </c>
      <c r="R57" s="34">
        <f t="shared" si="15"/>
        <v>11.188187375378206</v>
      </c>
      <c r="S57" s="134">
        <f t="shared" si="9"/>
        <v>5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>
      <c r="A58" s="7" t="s">
        <v>5</v>
      </c>
      <c r="B58" s="8"/>
      <c r="C58" s="12">
        <f t="shared" si="10"/>
        <v>258.75525796361114</v>
      </c>
      <c r="D58" s="13">
        <f t="shared" si="7"/>
        <v>240.64238990615837</v>
      </c>
      <c r="E58" s="13">
        <f t="shared" si="11"/>
        <v>204.4166537912528</v>
      </c>
      <c r="F58" s="14"/>
      <c r="G58" s="2"/>
      <c r="H58" s="8"/>
      <c r="I58" s="15">
        <f t="shared" si="12"/>
        <v>422.46596721380041</v>
      </c>
      <c r="J58" s="16">
        <f t="shared" si="3"/>
        <v>392.89334950883438</v>
      </c>
      <c r="K58" s="17">
        <f t="shared" si="13"/>
        <v>333.74811409890236</v>
      </c>
      <c r="L58" s="14"/>
      <c r="M58" s="2"/>
      <c r="N58" s="8"/>
      <c r="O58" s="13">
        <v>6</v>
      </c>
      <c r="P58" s="13">
        <f t="shared" si="5"/>
        <v>10</v>
      </c>
      <c r="Q58" s="13">
        <f t="shared" si="14"/>
        <v>9.6256955962463344</v>
      </c>
      <c r="R58" s="34">
        <f t="shared" si="15"/>
        <v>8.176666151650112</v>
      </c>
      <c r="S58" s="134">
        <f t="shared" si="9"/>
        <v>4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>
      <c r="A59" s="7" t="s">
        <v>8</v>
      </c>
      <c r="B59" s="8"/>
      <c r="C59" s="12">
        <f t="shared" si="10"/>
        <v>330.96832797362214</v>
      </c>
      <c r="D59" s="13">
        <f t="shared" si="7"/>
        <v>307.80054501546863</v>
      </c>
      <c r="E59" s="13">
        <f t="shared" si="11"/>
        <v>261.4649790991615</v>
      </c>
      <c r="F59" s="14"/>
      <c r="G59" s="2"/>
      <c r="H59" s="8"/>
      <c r="I59" s="15">
        <f t="shared" si="12"/>
        <v>470.60992905709253</v>
      </c>
      <c r="J59" s="16">
        <f t="shared" si="3"/>
        <v>437.66723402309606</v>
      </c>
      <c r="K59" s="17">
        <f t="shared" si="13"/>
        <v>371.78184395510311</v>
      </c>
      <c r="L59" s="14"/>
      <c r="M59" s="2"/>
      <c r="N59" s="8"/>
      <c r="O59" s="13">
        <v>8</v>
      </c>
      <c r="P59" s="13">
        <f t="shared" si="5"/>
        <v>13</v>
      </c>
      <c r="Q59" s="13">
        <f t="shared" si="14"/>
        <v>12.312021800618744</v>
      </c>
      <c r="R59" s="34">
        <f t="shared" si="15"/>
        <v>10.458599163966459</v>
      </c>
      <c r="S59" s="134">
        <f t="shared" si="9"/>
        <v>5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>
      <c r="A60" s="7" t="s">
        <v>1</v>
      </c>
      <c r="B60" s="8"/>
      <c r="C60" s="12">
        <f t="shared" si="10"/>
        <v>221.56813167411406</v>
      </c>
      <c r="D60" s="13">
        <f t="shared" si="7"/>
        <v>206.05836245692609</v>
      </c>
      <c r="E60" s="13">
        <f t="shared" si="11"/>
        <v>175.0388240225501</v>
      </c>
      <c r="F60" s="14"/>
      <c r="G60" s="2"/>
      <c r="H60" s="8"/>
      <c r="I60" s="15">
        <f t="shared" si="12"/>
        <v>394.5997571461927</v>
      </c>
      <c r="J60" s="16">
        <f t="shared" si="3"/>
        <v>366.97777414595924</v>
      </c>
      <c r="K60" s="17">
        <f t="shared" si="13"/>
        <v>311.73380814549228</v>
      </c>
      <c r="L60" s="14"/>
      <c r="M60" s="2"/>
      <c r="N60" s="8"/>
      <c r="O60" s="13">
        <v>6</v>
      </c>
      <c r="P60" s="13">
        <f t="shared" si="5"/>
        <v>9</v>
      </c>
      <c r="Q60" s="13">
        <f t="shared" si="14"/>
        <v>8.2423344982770441</v>
      </c>
      <c r="R60" s="34">
        <f t="shared" si="15"/>
        <v>7.0015529609020044</v>
      </c>
      <c r="S60" s="134">
        <f t="shared" si="9"/>
        <v>3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>
      <c r="A61" s="7" t="s">
        <v>13</v>
      </c>
      <c r="B61" s="8"/>
      <c r="C61" s="12">
        <f t="shared" si="10"/>
        <v>149.93655100347499</v>
      </c>
      <c r="D61" s="13">
        <f t="shared" si="7"/>
        <v>139.44099243323174</v>
      </c>
      <c r="E61" s="13">
        <f t="shared" si="11"/>
        <v>118.44987529274525</v>
      </c>
      <c r="F61" s="14"/>
      <c r="G61" s="2"/>
      <c r="H61" s="8"/>
      <c r="I61" s="15">
        <f t="shared" si="12"/>
        <v>215.7397818058914</v>
      </c>
      <c r="J61" s="16">
        <f t="shared" si="3"/>
        <v>200.63799707947902</v>
      </c>
      <c r="K61" s="17">
        <f t="shared" si="13"/>
        <v>170.43442762665421</v>
      </c>
      <c r="L61" s="14"/>
      <c r="M61" s="2"/>
      <c r="N61" s="8"/>
      <c r="O61" s="13">
        <v>4</v>
      </c>
      <c r="P61" s="13">
        <f t="shared" si="5"/>
        <v>6</v>
      </c>
      <c r="Q61" s="13">
        <f t="shared" si="14"/>
        <v>5.5776396973292695</v>
      </c>
      <c r="R61" s="34">
        <f t="shared" si="15"/>
        <v>4.7379950117098097</v>
      </c>
      <c r="S61" s="134">
        <f t="shared" si="9"/>
        <v>2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>
      <c r="A62" s="7" t="s">
        <v>10</v>
      </c>
      <c r="B62" s="8"/>
      <c r="C62" s="12">
        <f t="shared" si="10"/>
        <v>372.59037607910147</v>
      </c>
      <c r="D62" s="13">
        <f t="shared" si="7"/>
        <v>346.5090497535644</v>
      </c>
      <c r="E62" s="13">
        <f t="shared" si="11"/>
        <v>294.34639710249019</v>
      </c>
      <c r="F62" s="14"/>
      <c r="G62" s="2"/>
      <c r="H62" s="8"/>
      <c r="I62" s="15">
        <f t="shared" si="12"/>
        <v>542.63081655562019</v>
      </c>
      <c r="J62" s="16">
        <f t="shared" si="3"/>
        <v>504.64665939672682</v>
      </c>
      <c r="K62" s="17">
        <f t="shared" si="13"/>
        <v>428.67834507893997</v>
      </c>
      <c r="L62" s="14"/>
      <c r="M62" s="2"/>
      <c r="N62" s="8"/>
      <c r="O62" s="13">
        <v>10</v>
      </c>
      <c r="P62" s="13">
        <f t="shared" si="5"/>
        <v>15</v>
      </c>
      <c r="Q62" s="13">
        <f t="shared" si="14"/>
        <v>13.860361990142575</v>
      </c>
      <c r="R62" s="34">
        <f t="shared" si="15"/>
        <v>11.773855884099607</v>
      </c>
      <c r="S62" s="134">
        <f t="shared" si="9"/>
        <v>5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>
      <c r="A63" s="7" t="s">
        <v>22</v>
      </c>
      <c r="B63" s="8"/>
      <c r="C63" s="12">
        <f t="shared" si="10"/>
        <v>52.916428745759532</v>
      </c>
      <c r="D63" s="13">
        <f t="shared" si="7"/>
        <v>49.212278733556367</v>
      </c>
      <c r="E63" s="13">
        <f t="shared" si="11"/>
        <v>41.80397870915003</v>
      </c>
      <c r="F63" s="14"/>
      <c r="G63" s="2"/>
      <c r="H63" s="8"/>
      <c r="I63" s="15">
        <f t="shared" si="12"/>
        <v>73.697299299228675</v>
      </c>
      <c r="J63" s="16">
        <f t="shared" si="3"/>
        <v>68.538488348282669</v>
      </c>
      <c r="K63" s="17">
        <f t="shared" si="13"/>
        <v>58.220866446390659</v>
      </c>
      <c r="L63" s="14"/>
      <c r="M63" s="2"/>
      <c r="N63" s="8"/>
      <c r="O63" s="13">
        <v>1</v>
      </c>
      <c r="P63" s="13">
        <f t="shared" si="5"/>
        <v>2</v>
      </c>
      <c r="Q63" s="13">
        <f t="shared" si="14"/>
        <v>1.9684911493422548</v>
      </c>
      <c r="R63" s="34">
        <f t="shared" si="15"/>
        <v>1.6721591483660012</v>
      </c>
      <c r="S63" s="134">
        <f t="shared" si="9"/>
        <v>1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>
      <c r="A64" s="7" t="s">
        <v>23</v>
      </c>
      <c r="B64" s="8"/>
      <c r="C64" s="12">
        <f t="shared" si="10"/>
        <v>95.69237644766271</v>
      </c>
      <c r="D64" s="13">
        <f t="shared" si="7"/>
        <v>88.993910096326331</v>
      </c>
      <c r="E64" s="13">
        <f t="shared" si="11"/>
        <v>75.596977393653546</v>
      </c>
      <c r="F64" s="14"/>
      <c r="G64" s="2"/>
      <c r="H64" s="8"/>
      <c r="I64" s="15">
        <f t="shared" si="12"/>
        <v>132.16951788334927</v>
      </c>
      <c r="J64" s="16">
        <f t="shared" si="3"/>
        <v>122.91765163151483</v>
      </c>
      <c r="K64" s="17">
        <f t="shared" si="13"/>
        <v>104.41391912784593</v>
      </c>
      <c r="L64" s="14"/>
      <c r="M64" s="2"/>
      <c r="N64" s="8"/>
      <c r="O64" s="13">
        <v>2</v>
      </c>
      <c r="P64" s="13">
        <f t="shared" si="5"/>
        <v>4</v>
      </c>
      <c r="Q64" s="13">
        <f t="shared" si="14"/>
        <v>3.5597564038530534</v>
      </c>
      <c r="R64" s="34">
        <f t="shared" si="15"/>
        <v>3.0238790957461417</v>
      </c>
      <c r="S64" s="134">
        <f t="shared" si="9"/>
        <v>2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>
      <c r="A65" s="7" t="s">
        <v>52</v>
      </c>
      <c r="B65" s="8"/>
      <c r="C65" s="12">
        <f t="shared" si="10"/>
        <v>523.37099318255912</v>
      </c>
      <c r="D65" s="13">
        <f t="shared" si="7"/>
        <v>486.73502365977998</v>
      </c>
      <c r="E65" s="13">
        <f t="shared" si="11"/>
        <v>413.46308461422171</v>
      </c>
      <c r="F65" s="14"/>
      <c r="G65" s="2"/>
      <c r="H65" s="8"/>
      <c r="I65" s="15">
        <f t="shared" si="12"/>
        <v>760.59397768603458</v>
      </c>
      <c r="J65" s="16">
        <f t="shared" si="3"/>
        <v>707.35239924801215</v>
      </c>
      <c r="K65" s="17">
        <f t="shared" si="13"/>
        <v>600.86924237196729</v>
      </c>
      <c r="L65" s="14"/>
      <c r="M65" s="2"/>
      <c r="N65" s="8"/>
      <c r="O65" s="13">
        <v>13</v>
      </c>
      <c r="P65" s="13">
        <f t="shared" si="5"/>
        <v>21</v>
      </c>
      <c r="Q65" s="13">
        <f t="shared" si="14"/>
        <v>19.4694009463912</v>
      </c>
      <c r="R65" s="34">
        <f t="shared" si="15"/>
        <v>16.538523384568869</v>
      </c>
      <c r="S65" s="134">
        <f t="shared" si="9"/>
        <v>8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>
      <c r="A66" s="7" t="s">
        <v>57</v>
      </c>
      <c r="B66" s="8"/>
      <c r="C66" s="12">
        <f t="shared" si="10"/>
        <v>269.40595680359041</v>
      </c>
      <c r="D66" s="13">
        <f t="shared" si="7"/>
        <v>250.54753982733911</v>
      </c>
      <c r="E66" s="13">
        <f t="shared" si="11"/>
        <v>212.83070587483644</v>
      </c>
      <c r="F66" s="14"/>
      <c r="G66" s="2"/>
      <c r="H66" s="8"/>
      <c r="I66" s="15">
        <f t="shared" si="12"/>
        <v>401.25739163448196</v>
      </c>
      <c r="J66" s="16">
        <f t="shared" si="3"/>
        <v>373.16937422006822</v>
      </c>
      <c r="K66" s="17">
        <f t="shared" si="13"/>
        <v>316.99333939124074</v>
      </c>
      <c r="L66" s="14"/>
      <c r="M66" s="2"/>
      <c r="N66" s="8"/>
      <c r="O66" s="13">
        <v>7</v>
      </c>
      <c r="P66" s="13">
        <f t="shared" si="5"/>
        <v>11</v>
      </c>
      <c r="Q66" s="13">
        <f t="shared" si="14"/>
        <v>10.021901593093565</v>
      </c>
      <c r="R66" s="34">
        <f t="shared" si="15"/>
        <v>8.5132282349934574</v>
      </c>
      <c r="S66" s="134">
        <f t="shared" si="9"/>
        <v>4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>
      <c r="A67" s="2" t="s">
        <v>53</v>
      </c>
      <c r="B67" s="8"/>
      <c r="C67" s="12">
        <f t="shared" si="10"/>
        <v>503.24270051740478</v>
      </c>
      <c r="D67" s="13">
        <f t="shared" si="7"/>
        <v>468.01571148118649</v>
      </c>
      <c r="E67" s="13">
        <f t="shared" si="11"/>
        <v>397.56173340874977</v>
      </c>
      <c r="F67" s="14"/>
      <c r="G67" s="2"/>
      <c r="H67" s="8"/>
      <c r="I67" s="15">
        <f t="shared" si="12"/>
        <v>724.62042341083816</v>
      </c>
      <c r="J67" s="16">
        <f t="shared" si="3"/>
        <v>673.89699377207955</v>
      </c>
      <c r="K67" s="17">
        <f t="shared" si="13"/>
        <v>572.45013449456212</v>
      </c>
      <c r="L67" s="14"/>
      <c r="M67" s="2"/>
      <c r="N67" s="8"/>
      <c r="O67" s="13">
        <v>12</v>
      </c>
      <c r="P67" s="13">
        <f t="shared" si="5"/>
        <v>20</v>
      </c>
      <c r="Q67" s="13">
        <f t="shared" si="14"/>
        <v>18.720628459247461</v>
      </c>
      <c r="R67" s="34">
        <f t="shared" si="15"/>
        <v>15.902469336349991</v>
      </c>
      <c r="S67" s="134">
        <f t="shared" si="9"/>
        <v>8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>
      <c r="A68" s="2" t="s">
        <v>59</v>
      </c>
      <c r="B68" s="8"/>
      <c r="C68" s="12">
        <f t="shared" si="10"/>
        <v>655.27166008299514</v>
      </c>
      <c r="D68" s="13">
        <f t="shared" si="7"/>
        <v>609.40264387718548</v>
      </c>
      <c r="E68" s="13">
        <f t="shared" si="11"/>
        <v>517.66461146556617</v>
      </c>
      <c r="F68" s="14"/>
      <c r="G68" s="2"/>
      <c r="H68" s="8"/>
      <c r="I68" s="15">
        <f t="shared" si="12"/>
        <v>797.26843640606705</v>
      </c>
      <c r="J68" s="16">
        <f t="shared" si="3"/>
        <v>741.45964585764239</v>
      </c>
      <c r="K68" s="17">
        <f t="shared" si="13"/>
        <v>629.84206476079305</v>
      </c>
      <c r="L68" s="14"/>
      <c r="M68" s="2"/>
      <c r="N68" s="8"/>
      <c r="O68" s="13">
        <v>16</v>
      </c>
      <c r="P68" s="13">
        <f t="shared" si="5"/>
        <v>26</v>
      </c>
      <c r="Q68" s="13">
        <f t="shared" si="14"/>
        <v>24.376105755087419</v>
      </c>
      <c r="R68" s="34">
        <f t="shared" si="15"/>
        <v>20.706584458622647</v>
      </c>
      <c r="S68" s="134">
        <f t="shared" si="9"/>
        <v>10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>
      <c r="A69" s="2" t="s">
        <v>36</v>
      </c>
      <c r="B69" s="8"/>
      <c r="C69" s="12">
        <f t="shared" si="10"/>
        <v>710.09870104094011</v>
      </c>
      <c r="D69" s="13">
        <f t="shared" si="7"/>
        <v>660.39179196807436</v>
      </c>
      <c r="E69" s="13">
        <f t="shared" si="11"/>
        <v>560.97797382234273</v>
      </c>
      <c r="F69" s="14"/>
      <c r="G69" s="2"/>
      <c r="H69" s="8"/>
      <c r="I69" s="15">
        <f t="shared" si="12"/>
        <v>919.47008831113465</v>
      </c>
      <c r="J69" s="16">
        <f t="shared" si="3"/>
        <v>855.10718212935524</v>
      </c>
      <c r="K69" s="17">
        <f t="shared" si="13"/>
        <v>726.38136976579642</v>
      </c>
      <c r="L69" s="14"/>
      <c r="M69" s="2"/>
      <c r="N69" s="8"/>
      <c r="O69" s="13">
        <v>18</v>
      </c>
      <c r="P69" s="13">
        <f t="shared" si="5"/>
        <v>28</v>
      </c>
      <c r="Q69" s="13">
        <f t="shared" si="14"/>
        <v>26.415671678722973</v>
      </c>
      <c r="R69" s="34">
        <f t="shared" si="15"/>
        <v>22.439118952893708</v>
      </c>
      <c r="S69" s="134">
        <f t="shared" si="9"/>
        <v>10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>
      <c r="A70" s="7" t="s">
        <v>321</v>
      </c>
      <c r="B70" s="8"/>
      <c r="C70" s="12">
        <f t="shared" si="10"/>
        <v>468.13170472861179</v>
      </c>
      <c r="D70" s="13">
        <f t="shared" si="7"/>
        <v>435.36248539760896</v>
      </c>
      <c r="E70" s="13">
        <f t="shared" si="11"/>
        <v>369.82404673560336</v>
      </c>
      <c r="F70" s="14"/>
      <c r="G70" s="2"/>
      <c r="H70" s="8"/>
      <c r="I70" s="15">
        <f t="shared" si="12"/>
        <v>697.21860399585353</v>
      </c>
      <c r="J70" s="16">
        <f t="shared" si="3"/>
        <v>648.41330171614379</v>
      </c>
      <c r="K70" s="17">
        <f t="shared" si="13"/>
        <v>550.80269715672432</v>
      </c>
      <c r="L70" s="14"/>
      <c r="M70" s="2"/>
      <c r="N70" s="8"/>
      <c r="O70" s="13">
        <v>12</v>
      </c>
      <c r="P70" s="13">
        <f t="shared" si="5"/>
        <v>19</v>
      </c>
      <c r="Q70" s="13">
        <f t="shared" si="14"/>
        <v>17.414499415904359</v>
      </c>
      <c r="R70" s="34">
        <f t="shared" si="15"/>
        <v>14.792961869424134</v>
      </c>
      <c r="S70" s="134">
        <f t="shared" si="9"/>
        <v>7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>
      <c r="A71" s="7" t="s">
        <v>322</v>
      </c>
      <c r="B71" s="8"/>
      <c r="C71" s="12">
        <f t="shared" si="10"/>
        <v>276.76446387922749</v>
      </c>
      <c r="D71" s="13">
        <f t="shared" si="7"/>
        <v>257.3909514076816</v>
      </c>
      <c r="E71" s="13">
        <f t="shared" si="11"/>
        <v>218.64392646458973</v>
      </c>
      <c r="F71" s="14"/>
      <c r="G71" s="2"/>
      <c r="H71" s="8"/>
      <c r="I71" s="15">
        <f t="shared" si="12"/>
        <v>367.8472142061209</v>
      </c>
      <c r="J71" s="16">
        <f t="shared" si="3"/>
        <v>342.09790921169247</v>
      </c>
      <c r="K71" s="17">
        <f t="shared" si="13"/>
        <v>290.5992992228355</v>
      </c>
      <c r="L71" s="14"/>
      <c r="M71" s="2"/>
      <c r="N71" s="8"/>
      <c r="O71" s="13">
        <v>7</v>
      </c>
      <c r="P71" s="13">
        <f t="shared" si="5"/>
        <v>11</v>
      </c>
      <c r="Q71" s="13">
        <f t="shared" si="14"/>
        <v>10.295638056307263</v>
      </c>
      <c r="R71" s="34">
        <f t="shared" si="15"/>
        <v>8.7457570585835889</v>
      </c>
      <c r="S71" s="134">
        <f t="shared" si="9"/>
        <v>4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N2WKWtMUMjkGLlDskh0BMAx3sE+vR8tpSqRO5aY/BlyWkt5fHPynvOeV8J6s6L3vgq+b/uzHk5iLaRa5VJgaZg==" saltValue="JykOfIeDx5xgAMmcsPyFVg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45"/>
  <cols>
    <col min="1" max="1" width="13.3046875" customWidth="1"/>
    <col min="2" max="2" width="13.69140625" customWidth="1"/>
    <col min="3" max="5" width="12.53515625" customWidth="1"/>
    <col min="6" max="6" width="12.84375" customWidth="1"/>
    <col min="7" max="7" width="11.53515625" customWidth="1"/>
    <col min="8" max="8" width="12.15234375" customWidth="1"/>
    <col min="9" max="9" width="15.3046875" customWidth="1"/>
    <col min="10" max="10" width="14.69140625" customWidth="1"/>
    <col min="11" max="11" width="14.84375" customWidth="1"/>
    <col min="12" max="12" width="14.3046875" customWidth="1"/>
    <col min="13" max="13" width="13.3828125" customWidth="1"/>
    <col min="14" max="14" width="14.15234375" customWidth="1"/>
    <col min="15" max="15" width="10.53515625" customWidth="1"/>
    <col min="16" max="16" width="10.53515625" hidden="1" customWidth="1"/>
    <col min="19" max="19" width="11.15234375" bestFit="1" customWidth="1"/>
  </cols>
  <sheetData>
    <row r="1" spans="1:19" ht="50.6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37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38"/>
      <c r="Q1" s="27" t="s">
        <v>88</v>
      </c>
      <c r="R1" s="27" t="s">
        <v>89</v>
      </c>
      <c r="S1" s="27" t="s">
        <v>90</v>
      </c>
    </row>
    <row r="2" spans="1:19" ht="24.9">
      <c r="A2" s="28" t="s">
        <v>91</v>
      </c>
      <c r="B2" s="28" t="s">
        <v>92</v>
      </c>
      <c r="C2" s="28" t="s">
        <v>93</v>
      </c>
      <c r="D2" s="29" t="s">
        <v>93</v>
      </c>
      <c r="E2" s="29" t="s">
        <v>94</v>
      </c>
      <c r="F2" s="28" t="s">
        <v>95</v>
      </c>
      <c r="G2" s="28" t="s">
        <v>96</v>
      </c>
      <c r="H2" s="28" t="s">
        <v>97</v>
      </c>
      <c r="I2" s="28" t="s">
        <v>98</v>
      </c>
      <c r="J2" s="28" t="s">
        <v>99</v>
      </c>
      <c r="K2" s="28" t="s">
        <v>100</v>
      </c>
      <c r="L2" s="28" t="s">
        <v>101</v>
      </c>
      <c r="M2" s="28" t="s">
        <v>102</v>
      </c>
      <c r="N2" s="28" t="s">
        <v>103</v>
      </c>
      <c r="O2" s="28" t="s">
        <v>104</v>
      </c>
      <c r="P2" s="28"/>
      <c r="Q2" s="28" t="s">
        <v>105</v>
      </c>
      <c r="R2" s="28" t="s">
        <v>106</v>
      </c>
      <c r="S2" s="30" t="s">
        <v>107</v>
      </c>
    </row>
    <row r="3" spans="1:19" ht="24.9">
      <c r="A3" s="29" t="s">
        <v>92</v>
      </c>
      <c r="B3" s="29" t="s">
        <v>108</v>
      </c>
      <c r="C3" s="28" t="s">
        <v>94</v>
      </c>
      <c r="D3" s="29" t="s">
        <v>109</v>
      </c>
      <c r="E3" s="28" t="s">
        <v>110</v>
      </c>
      <c r="F3" s="28" t="s">
        <v>111</v>
      </c>
      <c r="G3" s="28" t="s">
        <v>112</v>
      </c>
      <c r="H3" s="28" t="s">
        <v>105</v>
      </c>
      <c r="I3" s="31" t="s">
        <v>113</v>
      </c>
      <c r="J3" s="28" t="s">
        <v>114</v>
      </c>
      <c r="K3" s="28" t="s">
        <v>115</v>
      </c>
      <c r="L3" s="28" t="s">
        <v>116</v>
      </c>
      <c r="M3" s="28" t="s">
        <v>117</v>
      </c>
      <c r="N3" s="28" t="s">
        <v>118</v>
      </c>
      <c r="O3" s="29" t="s">
        <v>119</v>
      </c>
      <c r="P3" s="29"/>
      <c r="Q3" s="28" t="s">
        <v>106</v>
      </c>
      <c r="R3" s="28" t="s">
        <v>101</v>
      </c>
      <c r="S3" s="30" t="s">
        <v>120</v>
      </c>
    </row>
    <row r="4" spans="1:19" ht="49.75">
      <c r="A4" s="28" t="s">
        <v>121</v>
      </c>
      <c r="B4" s="28" t="s">
        <v>122</v>
      </c>
      <c r="C4" s="28" t="s">
        <v>109</v>
      </c>
      <c r="D4" s="29" t="s">
        <v>123</v>
      </c>
      <c r="E4" s="28" t="s">
        <v>124</v>
      </c>
      <c r="F4" s="28" t="s">
        <v>125</v>
      </c>
      <c r="G4" s="28" t="s">
        <v>126</v>
      </c>
      <c r="H4" s="28" t="s">
        <v>127</v>
      </c>
      <c r="I4" s="28" t="s">
        <v>128</v>
      </c>
      <c r="J4" s="28" t="s">
        <v>129</v>
      </c>
      <c r="K4" s="28" t="s">
        <v>130</v>
      </c>
      <c r="L4" s="28" t="s">
        <v>131</v>
      </c>
      <c r="M4" s="28" t="s">
        <v>132</v>
      </c>
      <c r="N4" s="28" t="s">
        <v>133</v>
      </c>
      <c r="O4" s="28" t="s">
        <v>134</v>
      </c>
      <c r="P4" s="28"/>
      <c r="Q4" s="28" t="s">
        <v>97</v>
      </c>
      <c r="R4" s="28" t="s">
        <v>115</v>
      </c>
      <c r="S4" s="30" t="s">
        <v>135</v>
      </c>
    </row>
    <row r="5" spans="1:19" ht="24.9">
      <c r="A5" s="28" t="s">
        <v>122</v>
      </c>
      <c r="B5" s="28"/>
      <c r="C5" s="28" t="s">
        <v>110</v>
      </c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 t="s">
        <v>143</v>
      </c>
      <c r="L5" s="28" t="s">
        <v>144</v>
      </c>
      <c r="M5" s="28" t="s">
        <v>145</v>
      </c>
      <c r="N5" s="28" t="s">
        <v>146</v>
      </c>
      <c r="O5" s="28" t="s">
        <v>147</v>
      </c>
      <c r="P5" s="28"/>
      <c r="Q5" s="28" t="s">
        <v>127</v>
      </c>
      <c r="R5" s="28" t="s">
        <v>116</v>
      </c>
      <c r="S5" s="30"/>
    </row>
    <row r="6" spans="1:19" ht="37.299999999999997">
      <c r="A6" s="28"/>
      <c r="B6" s="28"/>
      <c r="C6" s="28" t="s">
        <v>124</v>
      </c>
      <c r="D6" s="28"/>
      <c r="E6" s="28" t="s">
        <v>148</v>
      </c>
      <c r="F6" s="28" t="s">
        <v>149</v>
      </c>
      <c r="G6" s="28" t="s">
        <v>150</v>
      </c>
      <c r="H6" s="28" t="s">
        <v>151</v>
      </c>
      <c r="I6" s="28" t="s">
        <v>152</v>
      </c>
      <c r="J6" s="28" t="s">
        <v>153</v>
      </c>
      <c r="K6" s="28" t="s">
        <v>154</v>
      </c>
      <c r="L6" s="28" t="s">
        <v>155</v>
      </c>
      <c r="M6" s="28" t="s">
        <v>156</v>
      </c>
      <c r="N6" s="28" t="s">
        <v>157</v>
      </c>
      <c r="O6" s="28" t="s">
        <v>158</v>
      </c>
      <c r="P6" s="28"/>
      <c r="Q6" s="28" t="s">
        <v>96</v>
      </c>
      <c r="R6" s="28" t="s">
        <v>100</v>
      </c>
      <c r="S6" s="30"/>
    </row>
    <row r="7" spans="1:19" ht="24.9">
      <c r="A7" s="28"/>
      <c r="B7" s="28"/>
      <c r="C7" s="28" t="s">
        <v>148</v>
      </c>
      <c r="D7" s="28"/>
      <c r="E7" s="28" t="s">
        <v>159</v>
      </c>
      <c r="F7" s="28" t="s">
        <v>160</v>
      </c>
      <c r="G7" s="28" t="s">
        <v>161</v>
      </c>
      <c r="H7" s="28" t="s">
        <v>162</v>
      </c>
      <c r="I7" s="28" t="s">
        <v>163</v>
      </c>
      <c r="J7" s="28" t="s">
        <v>164</v>
      </c>
      <c r="K7" s="28" t="s">
        <v>165</v>
      </c>
      <c r="L7" s="28" t="s">
        <v>166</v>
      </c>
      <c r="M7" s="28" t="s">
        <v>167</v>
      </c>
      <c r="N7" s="28" t="s">
        <v>168</v>
      </c>
      <c r="O7" s="28" t="s">
        <v>169</v>
      </c>
      <c r="P7" s="28"/>
      <c r="Q7" s="28" t="s">
        <v>140</v>
      </c>
      <c r="R7" s="28" t="s">
        <v>142</v>
      </c>
      <c r="S7" s="30"/>
    </row>
    <row r="8" spans="1:19" ht="37.299999999999997">
      <c r="A8" s="28"/>
      <c r="B8" s="28"/>
      <c r="C8" s="28" t="s">
        <v>170</v>
      </c>
      <c r="D8" s="28"/>
      <c r="E8" s="28" t="s">
        <v>171</v>
      </c>
      <c r="F8" s="28" t="s">
        <v>172</v>
      </c>
      <c r="G8" s="28" t="s">
        <v>173</v>
      </c>
      <c r="H8" s="28" t="s">
        <v>174</v>
      </c>
      <c r="I8" s="28" t="s">
        <v>175</v>
      </c>
      <c r="J8" s="28" t="s">
        <v>176</v>
      </c>
      <c r="K8" s="28" t="s">
        <v>177</v>
      </c>
      <c r="L8" s="28" t="s">
        <v>84</v>
      </c>
      <c r="M8" s="28" t="s">
        <v>178</v>
      </c>
      <c r="N8" s="28" t="s">
        <v>179</v>
      </c>
      <c r="O8" s="28" t="s">
        <v>180</v>
      </c>
      <c r="P8" s="28"/>
      <c r="Q8" s="28" t="s">
        <v>126</v>
      </c>
      <c r="R8" s="28" t="s">
        <v>181</v>
      </c>
      <c r="S8" s="30"/>
    </row>
    <row r="9" spans="1:19" ht="24.9">
      <c r="A9" s="28"/>
      <c r="B9" s="28"/>
      <c r="C9" s="28" t="s">
        <v>182</v>
      </c>
      <c r="D9" s="28"/>
      <c r="E9" s="28" t="s">
        <v>183</v>
      </c>
      <c r="F9" s="28" t="s">
        <v>184</v>
      </c>
      <c r="G9" s="28" t="s">
        <v>185</v>
      </c>
      <c r="H9" s="28" t="s">
        <v>106</v>
      </c>
      <c r="I9" s="28" t="s">
        <v>186</v>
      </c>
      <c r="J9" s="28" t="s">
        <v>187</v>
      </c>
      <c r="K9" s="28" t="s">
        <v>188</v>
      </c>
      <c r="L9" s="28" t="s">
        <v>189</v>
      </c>
      <c r="M9" s="28"/>
      <c r="N9" s="28" t="s">
        <v>190</v>
      </c>
      <c r="O9" s="28" t="s">
        <v>191</v>
      </c>
      <c r="P9" s="28"/>
      <c r="Q9" s="28" t="s">
        <v>112</v>
      </c>
      <c r="R9" s="28" t="s">
        <v>192</v>
      </c>
      <c r="S9" s="30"/>
    </row>
    <row r="10" spans="1:19" ht="49.75">
      <c r="A10" s="28"/>
      <c r="B10" s="28"/>
      <c r="C10" s="28" t="s">
        <v>123</v>
      </c>
      <c r="D10" s="28"/>
      <c r="E10" s="28"/>
      <c r="F10" s="28" t="s">
        <v>193</v>
      </c>
      <c r="G10" s="28" t="s">
        <v>194</v>
      </c>
      <c r="H10" s="28" t="s">
        <v>195</v>
      </c>
      <c r="I10" s="28" t="s">
        <v>196</v>
      </c>
      <c r="J10" s="28" t="s">
        <v>197</v>
      </c>
      <c r="K10" s="28" t="s">
        <v>198</v>
      </c>
      <c r="L10" s="28" t="s">
        <v>199</v>
      </c>
      <c r="M10" s="28"/>
      <c r="N10" s="28" t="s">
        <v>200</v>
      </c>
      <c r="O10" s="28" t="s">
        <v>201</v>
      </c>
      <c r="P10" s="28"/>
      <c r="Q10" s="28" t="s">
        <v>151</v>
      </c>
      <c r="R10" s="28" t="s">
        <v>202</v>
      </c>
      <c r="S10" s="30"/>
    </row>
    <row r="11" spans="1:19" ht="37.299999999999997">
      <c r="A11" s="28"/>
      <c r="B11" s="28"/>
      <c r="C11" s="28" t="s">
        <v>171</v>
      </c>
      <c r="D11" s="28"/>
      <c r="E11" s="28"/>
      <c r="F11" s="28" t="s">
        <v>203</v>
      </c>
      <c r="G11" s="28" t="s">
        <v>204</v>
      </c>
      <c r="H11" s="28" t="s">
        <v>205</v>
      </c>
      <c r="I11" s="28" t="s">
        <v>206</v>
      </c>
      <c r="J11" s="28" t="s">
        <v>207</v>
      </c>
      <c r="K11" s="28" t="s">
        <v>208</v>
      </c>
      <c r="L11" s="28"/>
      <c r="M11" s="28"/>
      <c r="N11" s="28" t="s">
        <v>209</v>
      </c>
      <c r="O11" s="28" t="s">
        <v>210</v>
      </c>
      <c r="P11" s="28"/>
      <c r="Q11" s="28" t="s">
        <v>162</v>
      </c>
      <c r="R11" s="28" t="s">
        <v>211</v>
      </c>
      <c r="S11" s="30"/>
    </row>
    <row r="12" spans="1:19" ht="24.9">
      <c r="A12" s="28"/>
      <c r="B12" s="28"/>
      <c r="C12" s="28" t="s">
        <v>136</v>
      </c>
      <c r="D12" s="28"/>
      <c r="E12" s="28"/>
      <c r="F12" s="28" t="s">
        <v>212</v>
      </c>
      <c r="G12" s="32" t="s">
        <v>213</v>
      </c>
      <c r="H12" s="32" t="s">
        <v>214</v>
      </c>
      <c r="I12" s="28"/>
      <c r="J12" s="28"/>
      <c r="K12" s="28" t="s">
        <v>215</v>
      </c>
      <c r="L12" s="28"/>
      <c r="M12" s="28"/>
      <c r="N12" s="28" t="s">
        <v>216</v>
      </c>
      <c r="O12" s="28" t="s">
        <v>217</v>
      </c>
      <c r="P12" s="28"/>
      <c r="Q12" s="28" t="s">
        <v>218</v>
      </c>
      <c r="R12" s="28" t="s">
        <v>219</v>
      </c>
      <c r="S12" s="30"/>
    </row>
    <row r="13" spans="1:19" ht="49.75">
      <c r="A13" s="28"/>
      <c r="B13" s="28"/>
      <c r="C13" s="28" t="s">
        <v>183</v>
      </c>
      <c r="D13" s="28"/>
      <c r="E13" s="28"/>
      <c r="F13" s="28" t="s">
        <v>220</v>
      </c>
      <c r="G13" s="28" t="s">
        <v>221</v>
      </c>
      <c r="H13" s="28" t="s">
        <v>222</v>
      </c>
      <c r="I13" s="28"/>
      <c r="J13" s="28"/>
      <c r="K13" s="28"/>
      <c r="L13" s="28"/>
      <c r="M13" s="28"/>
      <c r="N13" s="28" t="s">
        <v>223</v>
      </c>
      <c r="O13" s="28" t="s">
        <v>224</v>
      </c>
      <c r="P13" s="28"/>
      <c r="Q13" s="28" t="s">
        <v>174</v>
      </c>
      <c r="R13" s="28" t="s">
        <v>225</v>
      </c>
      <c r="S13" s="30"/>
    </row>
    <row r="14" spans="1:19" ht="37.299999999999997">
      <c r="A14" s="28"/>
      <c r="B14" s="28"/>
      <c r="C14" s="28"/>
      <c r="D14" s="28"/>
      <c r="E14" s="28"/>
      <c r="F14" s="28" t="s">
        <v>226</v>
      </c>
      <c r="G14" s="28" t="s">
        <v>227</v>
      </c>
      <c r="H14" s="28" t="s">
        <v>228</v>
      </c>
      <c r="I14" s="28"/>
      <c r="J14" s="28"/>
      <c r="K14" s="28"/>
      <c r="L14" s="28"/>
      <c r="M14" s="28"/>
      <c r="N14" s="28" t="s">
        <v>229</v>
      </c>
      <c r="O14" s="28" t="s">
        <v>230</v>
      </c>
      <c r="P14" s="28"/>
      <c r="Q14" s="28" t="s">
        <v>150</v>
      </c>
      <c r="R14" s="28" t="s">
        <v>231</v>
      </c>
      <c r="S14" s="30"/>
    </row>
    <row r="15" spans="1:19" ht="24.9">
      <c r="A15" s="28"/>
      <c r="B15" s="28"/>
      <c r="C15" s="28"/>
      <c r="D15" s="28"/>
      <c r="E15" s="28"/>
      <c r="F15" s="28" t="s">
        <v>232</v>
      </c>
      <c r="G15" s="28" t="s">
        <v>233</v>
      </c>
      <c r="H15" s="28" t="s">
        <v>234</v>
      </c>
      <c r="I15" s="28"/>
      <c r="J15" s="28"/>
      <c r="K15" s="28"/>
      <c r="L15" s="28"/>
      <c r="M15" s="28"/>
      <c r="N15" s="28" t="s">
        <v>235</v>
      </c>
      <c r="O15" s="28" t="s">
        <v>236</v>
      </c>
      <c r="P15" s="28"/>
      <c r="Q15" s="28" t="s">
        <v>173</v>
      </c>
      <c r="R15" s="28" t="s">
        <v>237</v>
      </c>
      <c r="S15" s="30"/>
    </row>
    <row r="16" spans="1:19">
      <c r="A16" s="28"/>
      <c r="B16" s="28"/>
      <c r="C16" s="28"/>
      <c r="D16" s="28"/>
      <c r="E16" s="28"/>
      <c r="F16" s="33" t="s">
        <v>137</v>
      </c>
      <c r="G16" s="28" t="s">
        <v>238</v>
      </c>
      <c r="H16" s="28" t="s">
        <v>239</v>
      </c>
      <c r="I16" s="28"/>
      <c r="J16" s="28"/>
      <c r="K16" s="28"/>
      <c r="L16" s="28"/>
      <c r="M16" s="28"/>
      <c r="N16" s="28" t="s">
        <v>240</v>
      </c>
      <c r="O16" s="28" t="s">
        <v>241</v>
      </c>
      <c r="P16" s="28"/>
      <c r="Q16" s="28" t="s">
        <v>195</v>
      </c>
      <c r="R16" s="28" t="s">
        <v>99</v>
      </c>
      <c r="S16" s="30"/>
    </row>
    <row r="17" spans="1:19" ht="24.9">
      <c r="A17" s="28"/>
      <c r="B17" s="28"/>
      <c r="C17" s="28"/>
      <c r="D17" s="28"/>
      <c r="E17" s="28"/>
      <c r="F17" s="28" t="s">
        <v>242</v>
      </c>
      <c r="G17" s="28" t="s">
        <v>243</v>
      </c>
      <c r="H17" s="28" t="s">
        <v>244</v>
      </c>
      <c r="I17" s="28"/>
      <c r="J17" s="28"/>
      <c r="K17" s="28"/>
      <c r="L17" s="28"/>
      <c r="M17" s="28"/>
      <c r="N17" s="28" t="s">
        <v>245</v>
      </c>
      <c r="O17" s="28" t="s">
        <v>246</v>
      </c>
      <c r="P17" s="28"/>
      <c r="Q17" s="28" t="s">
        <v>185</v>
      </c>
      <c r="R17" s="28" t="s">
        <v>195</v>
      </c>
      <c r="S17" s="30"/>
    </row>
    <row r="18" spans="1:19" ht="24.9">
      <c r="A18" s="28"/>
      <c r="B18" s="28"/>
      <c r="C18" s="28"/>
      <c r="D18" s="28"/>
      <c r="E18" s="28"/>
      <c r="F18" s="28" t="s">
        <v>247</v>
      </c>
      <c r="G18" s="28" t="s">
        <v>248</v>
      </c>
      <c r="H18" s="28" t="s">
        <v>249</v>
      </c>
      <c r="I18" s="28"/>
      <c r="J18" s="28"/>
      <c r="K18" s="28"/>
      <c r="L18" s="28"/>
      <c r="M18" s="28"/>
      <c r="N18" s="28" t="s">
        <v>250</v>
      </c>
      <c r="O18" s="28" t="s">
        <v>251</v>
      </c>
      <c r="P18" s="28"/>
      <c r="Q18" s="28" t="s">
        <v>204</v>
      </c>
      <c r="R18" s="28" t="s">
        <v>252</v>
      </c>
      <c r="S18" s="30"/>
    </row>
    <row r="19" spans="1:19" ht="24.9">
      <c r="A19" s="28"/>
      <c r="B19" s="28"/>
      <c r="C19" s="28"/>
      <c r="D19" s="28"/>
      <c r="E19" s="28"/>
      <c r="F19" s="28" t="s">
        <v>253</v>
      </c>
      <c r="G19" s="28" t="s">
        <v>254</v>
      </c>
      <c r="H19" s="28" t="s">
        <v>255</v>
      </c>
      <c r="I19" s="28"/>
      <c r="J19" s="28"/>
      <c r="K19" s="28"/>
      <c r="L19" s="28"/>
      <c r="M19" s="28"/>
      <c r="N19" s="28" t="s">
        <v>256</v>
      </c>
      <c r="O19" s="28" t="s">
        <v>257</v>
      </c>
      <c r="P19" s="28"/>
      <c r="Q19" s="28" t="s">
        <v>194</v>
      </c>
      <c r="R19" s="28" t="s">
        <v>258</v>
      </c>
      <c r="S19" s="30"/>
    </row>
    <row r="20" spans="1:19" ht="37.299999999999997">
      <c r="A20" s="28"/>
      <c r="B20" s="28"/>
      <c r="C20" s="28"/>
      <c r="D20" s="28"/>
      <c r="E20" s="28"/>
      <c r="F20" s="28" t="s">
        <v>259</v>
      </c>
      <c r="G20" s="28" t="s">
        <v>260</v>
      </c>
      <c r="H20" s="28" t="s">
        <v>218</v>
      </c>
      <c r="I20" s="28"/>
      <c r="J20" s="28"/>
      <c r="K20" s="28"/>
      <c r="L20" s="28"/>
      <c r="M20" s="28"/>
      <c r="N20" s="28" t="s">
        <v>261</v>
      </c>
      <c r="O20" s="29" t="s">
        <v>262</v>
      </c>
      <c r="P20" s="29"/>
      <c r="Q20" s="32" t="s">
        <v>213</v>
      </c>
      <c r="R20" s="28" t="s">
        <v>263</v>
      </c>
      <c r="S20" s="30"/>
    </row>
    <row r="21" spans="1:19" ht="24.9">
      <c r="A21" s="28"/>
      <c r="B21" s="28"/>
      <c r="C21" s="28"/>
      <c r="D21" s="28"/>
      <c r="E21" s="28"/>
      <c r="F21" s="28" t="s">
        <v>264</v>
      </c>
      <c r="G21" s="28" t="s">
        <v>265</v>
      </c>
      <c r="H21" s="28" t="s">
        <v>266</v>
      </c>
      <c r="I21" s="28"/>
      <c r="J21" s="28"/>
      <c r="K21" s="28"/>
      <c r="L21" s="28"/>
      <c r="M21" s="28"/>
      <c r="N21" s="28"/>
      <c r="O21" s="28" t="s">
        <v>267</v>
      </c>
      <c r="P21" s="28"/>
      <c r="Q21" s="32" t="s">
        <v>214</v>
      </c>
      <c r="R21" s="28" t="s">
        <v>114</v>
      </c>
      <c r="S21" s="30"/>
    </row>
    <row r="22" spans="1:19">
      <c r="A22" s="28"/>
      <c r="B22" s="28"/>
      <c r="C22" s="28"/>
      <c r="D22" s="28"/>
      <c r="E22" s="28"/>
      <c r="F22" s="28" t="s">
        <v>268</v>
      </c>
      <c r="G22" s="28" t="s">
        <v>269</v>
      </c>
      <c r="H22" s="28" t="s">
        <v>270</v>
      </c>
      <c r="I22" s="28"/>
      <c r="J22" s="28"/>
      <c r="K22" s="28"/>
      <c r="L22" s="28"/>
      <c r="M22" s="28"/>
      <c r="N22" s="28"/>
      <c r="O22" s="28" t="s">
        <v>271</v>
      </c>
      <c r="P22" s="28"/>
      <c r="Q22" s="28" t="s">
        <v>222</v>
      </c>
      <c r="R22" s="28" t="s">
        <v>272</v>
      </c>
      <c r="S22" s="30"/>
    </row>
    <row r="23" spans="1:19" ht="24.9">
      <c r="A23" s="28"/>
      <c r="B23" s="28"/>
      <c r="C23" s="28"/>
      <c r="D23" s="28"/>
      <c r="E23" s="28"/>
      <c r="F23" s="28" t="s">
        <v>273</v>
      </c>
      <c r="G23" s="28" t="s">
        <v>274</v>
      </c>
      <c r="H23" s="28" t="s">
        <v>275</v>
      </c>
      <c r="I23" s="28"/>
      <c r="J23" s="28"/>
      <c r="K23" s="28"/>
      <c r="L23" s="28"/>
      <c r="M23" s="28"/>
      <c r="N23" s="28"/>
      <c r="O23" s="28" t="s">
        <v>276</v>
      </c>
      <c r="P23" s="28"/>
      <c r="Q23" s="28" t="s">
        <v>161</v>
      </c>
      <c r="R23" s="28" t="s">
        <v>277</v>
      </c>
      <c r="S23" s="30"/>
    </row>
    <row r="24" spans="1:19">
      <c r="A24" s="28"/>
      <c r="B24" s="28"/>
      <c r="C24" s="28"/>
      <c r="D24" s="28"/>
      <c r="E24" s="28"/>
      <c r="F24" s="28" t="s">
        <v>159</v>
      </c>
      <c r="G24" s="28" t="s">
        <v>278</v>
      </c>
      <c r="H24" s="28" t="s">
        <v>279</v>
      </c>
      <c r="I24" s="28"/>
      <c r="J24" s="28"/>
      <c r="K24" s="28"/>
      <c r="L24" s="28"/>
      <c r="M24" s="28"/>
      <c r="N24" s="28"/>
      <c r="O24" s="28" t="s">
        <v>280</v>
      </c>
      <c r="P24" s="28"/>
      <c r="Q24" s="28" t="s">
        <v>249</v>
      </c>
      <c r="R24" s="28" t="s">
        <v>154</v>
      </c>
      <c r="S24" s="30"/>
    </row>
    <row r="25" spans="1:19">
      <c r="A25" s="28"/>
      <c r="B25" s="28"/>
      <c r="C25" s="28"/>
      <c r="D25" s="28"/>
      <c r="E25" s="28"/>
      <c r="F25" s="28" t="s">
        <v>281</v>
      </c>
      <c r="G25" s="28" t="s">
        <v>282</v>
      </c>
      <c r="H25" s="28" t="s">
        <v>283</v>
      </c>
      <c r="I25" s="28"/>
      <c r="J25" s="28"/>
      <c r="K25" s="28"/>
      <c r="L25" s="28"/>
      <c r="M25" s="28"/>
      <c r="N25" s="28"/>
      <c r="O25" s="28" t="s">
        <v>284</v>
      </c>
      <c r="P25" s="28"/>
      <c r="Q25" s="28" t="s">
        <v>255</v>
      </c>
      <c r="R25" s="28" t="s">
        <v>285</v>
      </c>
      <c r="S25" s="30"/>
    </row>
    <row r="26" spans="1:19" ht="24.9">
      <c r="A26" s="28"/>
      <c r="B26" s="28"/>
      <c r="C26" s="28"/>
      <c r="D26" s="28"/>
      <c r="E26" s="28"/>
      <c r="F26" s="28" t="s">
        <v>286</v>
      </c>
      <c r="G26" s="28" t="s">
        <v>287</v>
      </c>
      <c r="H26" s="28" t="s">
        <v>288</v>
      </c>
      <c r="I26" s="28"/>
      <c r="J26" s="28"/>
      <c r="K26" s="28"/>
      <c r="L26" s="28"/>
      <c r="M26" s="28"/>
      <c r="N26" s="28"/>
      <c r="O26" s="28" t="s">
        <v>289</v>
      </c>
      <c r="P26" s="28"/>
      <c r="Q26" s="28" t="s">
        <v>233</v>
      </c>
      <c r="R26" s="28" t="s">
        <v>290</v>
      </c>
      <c r="S26" s="30"/>
    </row>
    <row r="27" spans="1:19" ht="24.9">
      <c r="A27" s="28"/>
      <c r="B27" s="28"/>
      <c r="C27" s="28"/>
      <c r="D27" s="28"/>
      <c r="E27" s="28"/>
      <c r="F27" s="28" t="s">
        <v>291</v>
      </c>
      <c r="G27" s="28" t="s">
        <v>240</v>
      </c>
      <c r="H27" s="28" t="s">
        <v>292</v>
      </c>
      <c r="I27" s="28"/>
      <c r="J27" s="28"/>
      <c r="K27" s="28"/>
      <c r="L27" s="28"/>
      <c r="M27" s="28"/>
      <c r="N27" s="28"/>
      <c r="O27" s="28" t="s">
        <v>293</v>
      </c>
      <c r="P27" s="28"/>
      <c r="Q27" s="28" t="s">
        <v>248</v>
      </c>
      <c r="R27" s="28" t="s">
        <v>164</v>
      </c>
      <c r="S27" s="30"/>
    </row>
    <row r="28" spans="1:19" ht="37.299999999999997">
      <c r="A28" s="28"/>
      <c r="B28" s="28"/>
      <c r="C28" s="28"/>
      <c r="D28" s="28"/>
      <c r="E28" s="28"/>
      <c r="F28" s="28" t="s">
        <v>294</v>
      </c>
      <c r="G28" s="28"/>
      <c r="H28" s="28" t="s">
        <v>295</v>
      </c>
      <c r="I28" s="28"/>
      <c r="J28" s="28"/>
      <c r="K28" s="28"/>
      <c r="L28" s="28"/>
      <c r="M28" s="28"/>
      <c r="N28" s="28"/>
      <c r="O28" s="28" t="s">
        <v>296</v>
      </c>
      <c r="P28" s="28"/>
      <c r="Q28" s="28" t="s">
        <v>238</v>
      </c>
      <c r="R28" s="28" t="s">
        <v>131</v>
      </c>
      <c r="S28" s="30"/>
    </row>
    <row r="29" spans="1:19">
      <c r="A29" s="28"/>
      <c r="B29" s="28"/>
      <c r="C29" s="28"/>
      <c r="D29" s="28"/>
      <c r="E29" s="28"/>
      <c r="F29" s="28" t="s">
        <v>297</v>
      </c>
      <c r="G29" s="28"/>
      <c r="H29" s="28" t="s">
        <v>298</v>
      </c>
      <c r="I29" s="28"/>
      <c r="J29" s="28"/>
      <c r="K29" s="28"/>
      <c r="L29" s="28"/>
      <c r="M29" s="28"/>
      <c r="N29" s="28"/>
      <c r="O29" s="28" t="s">
        <v>299</v>
      </c>
      <c r="P29" s="28"/>
      <c r="Q29" s="28" t="s">
        <v>270</v>
      </c>
      <c r="R29" s="28" t="s">
        <v>300</v>
      </c>
      <c r="S29" s="30"/>
    </row>
    <row r="30" spans="1:19">
      <c r="A30" s="28"/>
      <c r="B30" s="28"/>
      <c r="C30" s="28"/>
      <c r="D30" s="28"/>
      <c r="E30" s="28"/>
      <c r="F30" s="28" t="s">
        <v>301</v>
      </c>
      <c r="G30" s="28"/>
      <c r="H30" s="28" t="s">
        <v>302</v>
      </c>
      <c r="I30" s="28"/>
      <c r="J30" s="28"/>
      <c r="K30" s="28"/>
      <c r="L30" s="28"/>
      <c r="M30" s="28"/>
      <c r="N30" s="28"/>
      <c r="O30" s="28"/>
      <c r="P30" s="28"/>
      <c r="Q30" s="28" t="s">
        <v>266</v>
      </c>
      <c r="R30" s="28" t="s">
        <v>298</v>
      </c>
      <c r="S30" s="30"/>
    </row>
    <row r="31" spans="1:19" ht="37.299999999999997">
      <c r="A31" s="28"/>
      <c r="B31" s="28"/>
      <c r="C31" s="28"/>
      <c r="D31" s="28"/>
      <c r="E31" s="28"/>
      <c r="F31" s="28" t="s">
        <v>303</v>
      </c>
      <c r="G31" s="28"/>
      <c r="H31" s="28" t="s">
        <v>304</v>
      </c>
      <c r="I31" s="28"/>
      <c r="J31" s="28"/>
      <c r="K31" s="28"/>
      <c r="L31" s="28"/>
      <c r="M31" s="28"/>
      <c r="N31" s="28"/>
      <c r="O31" s="28"/>
      <c r="P31" s="28"/>
      <c r="Q31" s="28" t="s">
        <v>295</v>
      </c>
      <c r="R31" s="28" t="s">
        <v>135</v>
      </c>
      <c r="S31" s="30"/>
    </row>
    <row r="32" spans="1:19" ht="24.9">
      <c r="A32" s="28"/>
      <c r="B32" s="28"/>
      <c r="C32" s="28"/>
      <c r="D32" s="28"/>
      <c r="E32" s="28"/>
      <c r="F32" s="28" t="s">
        <v>305</v>
      </c>
      <c r="G32" s="28"/>
      <c r="H32" s="28" t="s">
        <v>306</v>
      </c>
      <c r="I32" s="28"/>
      <c r="J32" s="28"/>
      <c r="K32" s="28"/>
      <c r="L32" s="28"/>
      <c r="M32" s="28"/>
      <c r="N32" s="28"/>
      <c r="O32" s="28"/>
      <c r="P32" s="28"/>
      <c r="Q32" s="28" t="s">
        <v>275</v>
      </c>
      <c r="R32" s="28" t="s">
        <v>307</v>
      </c>
      <c r="S32" s="30"/>
    </row>
    <row r="33" spans="1:19" ht="24.9">
      <c r="A33" s="28"/>
      <c r="B33" s="28"/>
      <c r="C33" s="28"/>
      <c r="D33" s="28"/>
      <c r="E33" s="28"/>
      <c r="F33" s="28" t="s">
        <v>308</v>
      </c>
      <c r="G33" s="28"/>
      <c r="H33" s="28" t="s">
        <v>309</v>
      </c>
      <c r="I33" s="28"/>
      <c r="J33" s="28"/>
      <c r="K33" s="28"/>
      <c r="L33" s="28"/>
      <c r="M33" s="28"/>
      <c r="N33" s="28"/>
      <c r="O33" s="28"/>
      <c r="P33" s="28"/>
      <c r="Q33" s="28" t="s">
        <v>221</v>
      </c>
      <c r="R33" s="28" t="s">
        <v>165</v>
      </c>
      <c r="S33" s="30"/>
    </row>
    <row r="34" spans="1:19" ht="24.9">
      <c r="A34" s="28"/>
      <c r="B34" s="28"/>
      <c r="C34" s="28"/>
      <c r="D34" s="28"/>
      <c r="E34" s="28"/>
      <c r="F34" s="28" t="s">
        <v>310</v>
      </c>
      <c r="G34" s="28"/>
      <c r="H34" s="28" t="s">
        <v>311</v>
      </c>
      <c r="I34" s="28"/>
      <c r="J34" s="28"/>
      <c r="K34" s="28"/>
      <c r="L34" s="28"/>
      <c r="M34" s="28"/>
      <c r="N34" s="28"/>
      <c r="O34" s="28"/>
      <c r="P34" s="28"/>
      <c r="Q34" s="28" t="s">
        <v>234</v>
      </c>
      <c r="R34" s="28" t="s">
        <v>177</v>
      </c>
      <c r="S34" s="30"/>
    </row>
    <row r="35" spans="1:19" ht="24.9">
      <c r="A35" s="28"/>
      <c r="B35" s="28"/>
      <c r="C35" s="28"/>
      <c r="D35" s="28"/>
      <c r="E35" s="28"/>
      <c r="F35" s="28" t="s">
        <v>312</v>
      </c>
      <c r="G35" s="28"/>
      <c r="H35" s="28" t="s">
        <v>313</v>
      </c>
      <c r="I35" s="28"/>
      <c r="J35" s="28"/>
      <c r="K35" s="28"/>
      <c r="L35" s="28"/>
      <c r="M35" s="28"/>
      <c r="N35" s="28"/>
      <c r="O35" s="28"/>
      <c r="P35" s="28"/>
      <c r="Q35" s="28" t="s">
        <v>298</v>
      </c>
      <c r="R35" s="28" t="s">
        <v>120</v>
      </c>
      <c r="S35" s="30"/>
    </row>
    <row r="36" spans="1:19" ht="24.9">
      <c r="A36" s="28"/>
      <c r="B36" s="28"/>
      <c r="C36" s="28"/>
      <c r="D36" s="28"/>
      <c r="E36" s="28"/>
      <c r="F36" s="28"/>
      <c r="G36" s="28"/>
      <c r="H36" s="31" t="s">
        <v>314</v>
      </c>
      <c r="I36" s="28"/>
      <c r="J36" s="28"/>
      <c r="K36" s="28"/>
      <c r="L36" s="28"/>
      <c r="M36" s="28"/>
      <c r="N36" s="28"/>
      <c r="O36" s="28"/>
      <c r="P36" s="28"/>
      <c r="Q36" s="28" t="s">
        <v>243</v>
      </c>
      <c r="R36" s="28" t="s">
        <v>279</v>
      </c>
      <c r="S36" s="30"/>
    </row>
    <row r="37" spans="1:19" ht="24.9">
      <c r="A37" s="28"/>
      <c r="B37" s="28"/>
      <c r="C37" s="28"/>
      <c r="D37" s="28"/>
      <c r="E37" s="28"/>
      <c r="F37" s="28"/>
      <c r="G37" s="28"/>
      <c r="H37" s="28" t="s">
        <v>315</v>
      </c>
      <c r="I37" s="28"/>
      <c r="J37" s="28"/>
      <c r="K37" s="28"/>
      <c r="L37" s="28"/>
      <c r="M37" s="28"/>
      <c r="N37" s="28"/>
      <c r="O37" s="28"/>
      <c r="P37" s="28"/>
      <c r="Q37" s="28" t="s">
        <v>254</v>
      </c>
      <c r="R37" s="28" t="s">
        <v>144</v>
      </c>
      <c r="S37" s="30"/>
    </row>
    <row r="38" spans="1:19" ht="24.9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278</v>
      </c>
      <c r="R38" s="28" t="s">
        <v>155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306</v>
      </c>
      <c r="R39" s="28" t="s">
        <v>188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283</v>
      </c>
      <c r="R40" s="28" t="s">
        <v>198</v>
      </c>
      <c r="S40" s="30"/>
    </row>
    <row r="41" spans="1:19" ht="24.9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288</v>
      </c>
      <c r="R41" s="28" t="s">
        <v>176</v>
      </c>
      <c r="S41" s="30"/>
    </row>
    <row r="42" spans="1:19" ht="37.299999999999997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279</v>
      </c>
      <c r="R42" s="28" t="s">
        <v>316</v>
      </c>
      <c r="S42" s="30"/>
    </row>
    <row r="43" spans="1:19" ht="24.9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282</v>
      </c>
      <c r="R43" s="28" t="s">
        <v>208</v>
      </c>
      <c r="S43" s="30"/>
    </row>
    <row r="44" spans="1:19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260</v>
      </c>
      <c r="R44" s="28" t="s">
        <v>317</v>
      </c>
      <c r="S44" s="30"/>
    </row>
    <row r="45" spans="1:19" ht="24.9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265</v>
      </c>
      <c r="R45" s="28" t="s">
        <v>318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269</v>
      </c>
      <c r="R46" s="28" t="s">
        <v>319</v>
      </c>
      <c r="S46" s="30"/>
    </row>
    <row r="47" spans="1:19" ht="49.7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292</v>
      </c>
      <c r="R47" s="28" t="s">
        <v>84</v>
      </c>
      <c r="S47" s="30"/>
    </row>
    <row r="48" spans="1:19" ht="24.9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244</v>
      </c>
      <c r="R48" s="28" t="s">
        <v>187</v>
      </c>
      <c r="S48" s="30"/>
    </row>
    <row r="49" spans="1:19" ht="24.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309</v>
      </c>
      <c r="R49" s="31" t="s">
        <v>129</v>
      </c>
      <c r="S49" s="30"/>
    </row>
    <row r="50" spans="1:19" ht="49.7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302</v>
      </c>
      <c r="R50" s="28" t="s">
        <v>320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287</v>
      </c>
      <c r="R51" s="28" t="s">
        <v>197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311</v>
      </c>
      <c r="R52" s="28" t="s">
        <v>215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205</v>
      </c>
      <c r="R53" s="28" t="s">
        <v>313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274</v>
      </c>
      <c r="R54" s="28" t="s">
        <v>207</v>
      </c>
      <c r="S54" s="30"/>
    </row>
    <row r="55" spans="1:19" ht="24.9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139</v>
      </c>
      <c r="R55" s="28" t="s">
        <v>189</v>
      </c>
      <c r="S55" s="30"/>
    </row>
    <row r="56" spans="1:19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314</v>
      </c>
      <c r="R56" s="28" t="s">
        <v>199</v>
      </c>
      <c r="S56" s="30"/>
    </row>
    <row r="57" spans="1:19" ht="37.299999999999997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304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228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313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239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315</v>
      </c>
      <c r="R61" s="30"/>
      <c r="S61" s="30"/>
    </row>
    <row r="62" spans="1:19" ht="24.9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227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C7" sqref="C7"/>
    </sheetView>
  </sheetViews>
  <sheetFormatPr defaultRowHeight="12.45"/>
  <cols>
    <col min="1" max="1" width="125.53515625" customWidth="1"/>
  </cols>
  <sheetData>
    <row r="3" spans="1:1" ht="24.9">
      <c r="A3" s="25" t="s">
        <v>331</v>
      </c>
    </row>
    <row r="4" spans="1:1">
      <c r="A4" s="25"/>
    </row>
    <row r="5" spans="1:1" ht="24.9">
      <c r="A5" s="24" t="s">
        <v>332</v>
      </c>
    </row>
    <row r="7" spans="1:1" ht="24.9">
      <c r="A7" s="24" t="s">
        <v>333</v>
      </c>
    </row>
    <row r="9" spans="1:1" ht="74.599999999999994">
      <c r="A9" s="24" t="s">
        <v>327</v>
      </c>
    </row>
    <row r="10" spans="1:1">
      <c r="A10" s="24"/>
    </row>
    <row r="11" spans="1:1" ht="74.599999999999994">
      <c r="A11" s="24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Matthew Burgess - WWJWM</cp:lastModifiedBy>
  <cp:lastPrinted>2018-11-16T14:55:07Z</cp:lastPrinted>
  <dcterms:created xsi:type="dcterms:W3CDTF">2018-09-11T09:59:01Z</dcterms:created>
  <dcterms:modified xsi:type="dcterms:W3CDTF">2022-05-31T20:32:11Z</dcterms:modified>
</cp:coreProperties>
</file>