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3\Q2\"/>
    </mc:Choice>
  </mc:AlternateContent>
  <xr:revisionPtr revIDLastSave="0" documentId="13_ncr:1_{CC5C9F78-66FF-4C72-A091-EB231C9F8E78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-110" yWindow="-110" windowWidth="19420" windowHeight="1042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BAF'!$A$15:$BO$71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" i="10" l="1"/>
  <c r="C16" i="10"/>
  <c r="D16" i="10" s="1"/>
  <c r="Q16" i="10" s="1"/>
  <c r="P16" i="10" s="1"/>
  <c r="E16" i="10" l="1"/>
  <c r="R16" i="10" s="1"/>
  <c r="I16" i="10" l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<sst xmlns="http://schemas.openxmlformats.org/spreadsheetml/2006/main" count="455" uniqueCount="340">
  <si>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</si>
  <si>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</si>
  <si>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</si>
  <si>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</si>
  <si>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</si>
  <si>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</si>
  <si>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</si>
  <si>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</si>
  <si>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</si>
  <si>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</si>
  <si>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</si>
  <si>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</si>
  <si>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</si>
  <si>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</si>
  <si>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</si>
  <si>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</si>
  <si>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</si>
  <si>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</si>
  <si>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</si>
  <si>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</si>
  <si>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</si>
  <si>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</si>
  <si>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</si>
  <si>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</si>
  <si>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</si>
  <si>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</si>
  <si>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</si>
  <si>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</si>
  <si>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</si>
  <si>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</si>
  <si>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</si>
  <si>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</si>
  <si>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</si>
  <si>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</si>
  <si>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</si>
  <si>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</si>
  <si>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</si>
  <si>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</si>
  <si>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</si>
  <si>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</si>
  <si>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</si>
  <si>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</si>
  <si>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</si>
  <si>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</si>
  <si>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</si>
  <si>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</si>
  <si>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</si>
  <si>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</si>
  <si>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</si>
  <si>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</si>
  <si>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</si>
  <si>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</si>
  <si>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</si>
  <si>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</si>
  <si>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</si>
  <si>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</si>
  <si>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</si>
  <si>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</si>
  <si>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</si>
  <si>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</si>
  <si>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</si>
  <si>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</si>
  <si>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</si>
  <si>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</si>
  <si>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</si>
  <si>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</si>
  <si>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</si>
  <si>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</si>
  <si>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</si>
  <si>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</si>
  <si>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</si>
  <si>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</si>
  <si>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</si>
  <si>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</si>
  <si>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</si>
  <si>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</si>
  <si>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</si>
  <si>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</si>
  <si>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</si>
  <si>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</si>
  <si>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</si>
  <si>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</si>
  <si>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</si>
  <si>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</si>
  <si>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</si>
  <si>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</si>
  <si>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</si>
  <si>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</si>
  <si>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</si>
  <si>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</si>
  <si>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</si>
  <si>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</si>
  <si>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</si>
  <si>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</si>
  <si>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</si>
  <si>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</si>
  <si>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</si>
  <si>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</si>
  <si>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</si>
  <si>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</si>
  <si>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</si>
  <si>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</si>
  <si>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</si>
  <si>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</si>
  <si>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</si>
  <si>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</si>
  <si>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</si>
  <si>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</si>
  <si>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</si>
  <si>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</si>
  <si>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</si>
  <si>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</si>
  <si>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</si>
  <si>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</si>
  <si>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</si>
  <si>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</si>
  <si>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</si>
  <si>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</si>
  <si>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</si>
  <si>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</si>
  <si>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</si>
  <si>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</si>
  <si>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</si>
  <si>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</si>
  <si>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</si>
  <si>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</si>
  <si>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</si>
  <si>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</si>
  <si>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</si>
  <si>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</si>
  <si>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</si>
  <si>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</si>
  <si>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</si>
  <si>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</si>
  <si>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</si>
  <si>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</si>
  <si>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</si>
  <si>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</si>
  <si>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</si>
  <si>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</si>
  <si>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</si>
  <si>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</si>
  <si>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</si>
  <si>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</si>
  <si>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</si>
  <si>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</si>
  <si>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</si>
  <si>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</si>
  <si>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</si>
  <si>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</si>
  <si>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</si>
  <si>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</si>
  <si>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</si>
  <si>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</si>
  <si>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</si>
  <si>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</si>
  <si>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</si>
  <si>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</si>
  <si>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</si>
  <si>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</si>
  <si>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</si>
  <si>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</si>
  <si>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</si>
  <si>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</si>
  <si>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</si>
  <si>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</si>
  <si>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</si>
  <si>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</si>
  <si>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</si>
  <si>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</si>
  <si>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</si>
  <si>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</si>
  <si>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</si>
  <si>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</si>
  <si>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</si>
  <si>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</si>
  <si>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</si>
  <si>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</si>
  <si>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</si>
  <si>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</si>
  <si>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</si>
  <si>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</si>
  <si>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</si>
  <si>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</si>
  <si>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</si>
  <si>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</si>
  <si>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</si>
  <si>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</si>
  <si>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</si>
  <si>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</si>
  <si>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</si>
  <si>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</si>
  <si>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</si>
  <si>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</si>
  <si>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</si>
  <si>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</si>
  <si>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</si>
  <si>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</si>
  <si>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</si>
  <si>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</si>
  <si>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</si>
  <si>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</si>
  <si>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</si>
  <si>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</si>
  <si>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</si>
  <si>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</si>
  <si>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</si>
  <si>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</si>
  <si>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</si>
  <si>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</si>
  <si>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</si>
  <si>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</si>
  <si>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</si>
  <si>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</si>
  <si>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</si>
  <si>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</si>
  <si>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</si>
  <si>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</si>
  <si>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</si>
  <si>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</si>
  <si>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</si>
  <si>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</si>
  <si>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</si>
  <si>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</si>
  <si>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</si>
  <si>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</si>
  <si>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</si>
  <si>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</si>
  <si>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</si>
  <si>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</si>
  <si>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</si>
  <si>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</si>
  <si>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</si>
  <si>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</si>
  <si>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</si>
  <si>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</si>
  <si>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</si>
  <si>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</si>
  <si>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</si>
  <si>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</si>
  <si>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</si>
  <si>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</si>
  <si>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</si>
  <si>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</si>
  <si>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</si>
  <si>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</si>
  <si>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</si>
  <si>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</si>
  <si>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</si>
  <si>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</si>
  <si>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</si>
  <si>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</si>
  <si>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</si>
  <si>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</si>
  <si>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</si>
  <si>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</si>
  <si>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</si>
  <si>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</si>
  <si>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</si>
  <si>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</si>
  <si>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</si>
  <si>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</si>
  <si>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</si>
  <si>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</si>
  <si>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</si>
  <si>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</si>
  <si>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</si>
  <si>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</si>
  <si>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</si>
  <si>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</si>
  <si>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</si>
  <si>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</si>
  <si>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</si>
  <si>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</si>
  <si>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</si>
  <si>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</si>
  <si>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</si>
  <si>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</si>
  <si>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</si>
  <si>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</si>
  <si>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</si>
  <si>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</si>
  <si>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</si>
  <si>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</si>
  <si>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</si>
  <si>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</si>
  <si>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</si>
  <si>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</si>
  <si>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</si>
  <si>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</si>
  <si>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</si>
  <si>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</si>
  <si>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</si>
  <si>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</si>
  <si>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</si>
  <si>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</si>
  <si>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</si>
  <si>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</si>
  <si>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</si>
  <si>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</si>
  <si>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</si>
  <si>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</si>
  <si>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</si>
  <si>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</si>
  <si>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</si>
  <si>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</si>
  <si>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</si>
  <si>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</si>
  <si>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</si>
  <si>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</si>
  <si>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</si>
  <si>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</si>
  <si>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</si>
  <si>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</si>
  <si>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</si>
  <si>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</si>
  <si>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</si>
  <si>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</si>
  <si>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</si>
  <si>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</si>
  <si>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</si>
  <si>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</si>
  <si>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</si>
  <si>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</si>
  <si>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</si>
  <si>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</si>
  <si>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</si>
  <si>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</si>
  <si>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</si>
  <si>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</si>
  <si>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</si>
  <si>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</si>
  <si>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</si>
  <si>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</si>
  <si>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 </t>
    </r>
  </si>
  <si>
    <r>
      <t>BAF</t>
    </r>
    <r>
      <rPr>
        <sz val="10"/>
        <color theme="1"/>
        <rFont val="Arial"/>
        <family val="2"/>
      </rPr>
      <t xml:space="preserve"> [EUR/CBM] </t>
    </r>
  </si>
  <si>
    <t>BAF Q2 2023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</si>
  <si>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December 1 2022 - February 28 2023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</si>
  <si>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April 1, 2023 until further notice</t>
    </r>
  </si>
  <si>
    <r>
      <t>Sea Days</t>
    </r>
    <r>
      <rPr>
        <sz val="8"/>
        <color theme="1"/>
        <rFont val="Arial"/>
        <family val="2"/>
      </rPr>
      <t xml:space="preserve"> (excl ECA)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</si>
</sst>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8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0" fillId="2" borderId="9" xfId="0" applyFill="1" applyBorder="1"/>
    <xf numFmtId="164" fontId="7" fillId="2" borderId="0" xfId="1" applyNumberFormat="1" applyFont="1" applyFill="1" applyBorder="1" applyProtection="1"/>
    <xf numFmtId="0" fontId="7" fillId="2" borderId="0" xfId="0" applyFont="1" applyFill="1"/>
    <xf numFmtId="164" fontId="4" fillId="2" borderId="0" xfId="1" applyNumberFormat="1" applyFont="1" applyFill="1" applyBorder="1" applyProtection="1"/>
    <xf numFmtId="0" fontId="0" fillId="2" borderId="11" xfId="0" applyFill="1" applyBorder="1"/>
    <xf numFmtId="0" fontId="0" fillId="2" borderId="4" xfId="0" applyFill="1" applyBorder="1"/>
    <xf numFmtId="0" fontId="7" fillId="2" borderId="4" xfId="0" applyFont="1" applyFill="1" applyBorder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/>
    <xf numFmtId="1" fontId="7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Alignment="1" applyProtection="1">
      <alignment horizontal="left"/>
      <protection locked="0"/>
    </xf>
    <xf numFmtId="1" fontId="0" fillId="2" borderId="0" xfId="0" applyNumberFormat="1" applyFill="1"/>
    <xf numFmtId="0" fontId="13" fillId="2" borderId="1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Protection="1">
      <protection locked="0"/>
    </xf>
    <xf numFmtId="3" fontId="0" fillId="5" borderId="0" xfId="0" applyNumberFormat="1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Protection="1">
      <protection locked="0"/>
    </xf>
    <xf numFmtId="166" fontId="0" fillId="2" borderId="0" xfId="0" applyNumberForma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0" fontId="0" fillId="5" borderId="0" xfId="0" applyFill="1"/>
    <xf numFmtId="3" fontId="0" fillId="5" borderId="0" xfId="0" applyNumberFormat="1" applyFill="1"/>
    <xf numFmtId="164" fontId="4" fillId="2" borderId="10" xfId="1" applyNumberFormat="1" applyFont="1" applyFill="1" applyBorder="1" applyProtection="1"/>
    <xf numFmtId="0" fontId="0" fillId="2" borderId="10" xfId="0" applyFill="1" applyBorder="1"/>
    <xf numFmtId="3" fontId="0" fillId="2" borderId="10" xfId="0" applyNumberFormat="1" applyFill="1" applyBorder="1"/>
    <xf numFmtId="3" fontId="0" fillId="2" borderId="0" xfId="0" applyNumberForma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6" fillId="2" borderId="7" xfId="0" applyFont="1" applyFill="1" applyBorder="1"/>
    <xf numFmtId="0" fontId="0" fillId="2" borderId="7" xfId="0" applyFill="1" applyBorder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/>
    <xf numFmtId="0" fontId="0" fillId="2" borderId="1" xfId="0" applyFill="1" applyBorder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/>
    <xf numFmtId="0" fontId="0" fillId="2" borderId="6" xfId="0" applyFill="1" applyBorder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Border="1"/>
    <xf numFmtId="0" fontId="0" fillId="0" borderId="4" xfId="0" applyBorder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Border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  <xf numFmtId="0" fontId="7" fillId="3" borderId="0" xfId="0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  <sheetName val="Provision_vs_Allocation1"/>
      <sheetName val="Slot_Summary1"/>
      <sheetName val="Days_Check1"/>
      <sheetName val="Slot_days_working1"/>
      <sheetName val="eur_service1"/>
      <sheetName val="na_service1"/>
      <sheetName val="End04_over_under_provision_FSC1"/>
      <sheetName val="FE_Non-D_Frt_gap_analysis"/>
      <sheetName val="utilization_"/>
      <sheetName val="svc_scope"/>
      <sheetName val="FAK_Rate_forecast"/>
      <sheetName val="L,M,S_portfolio"/>
      <sheetName val="Total_Frt_Transition"/>
      <sheetName val="Reefer_volume_forecast"/>
      <sheetName val="SD_Forecast"/>
      <sheetName val="Non-Domi_utilization_for_FY2019"/>
      <sheetName val="FE_Non-D_Frt_gap_analysis_"/>
      <sheetName val="FY2019_Summary"/>
      <sheetName val="LW_Domi"/>
      <sheetName val="LW_Non-Domi"/>
      <sheetName val="LE_Domi"/>
      <sheetName val="LE_Non-Domi"/>
      <sheetName val="LN_Domi"/>
      <sheetName val="LN_Non-Domi_"/>
      <sheetName val="FE_Domi_"/>
      <sheetName val="FE_Non-Domi_"/>
      <sheetName val="FW_Domi_"/>
      <sheetName val="FW_Non-Domi_"/>
      <sheetName val="EF_Domi__"/>
      <sheetName val="EF_Non-Domi"/>
      <sheetName val="Provision_vs_Allocation3"/>
      <sheetName val="Slot_Summary3"/>
      <sheetName val="Days_Check3"/>
      <sheetName val="Slot_days_working3"/>
      <sheetName val="eur_service3"/>
      <sheetName val="na_service3"/>
      <sheetName val="End04_over_under_provision_FSC3"/>
      <sheetName val="FE_Non-D_Frt_gap_analysis2"/>
      <sheetName val="utilization_2"/>
      <sheetName val="svc_scope2"/>
      <sheetName val="FAK_Rate_forecast2"/>
      <sheetName val="L,M,S_portfolio2"/>
      <sheetName val="Total_Frt_Transition2"/>
      <sheetName val="Reefer_volume_forecast2"/>
      <sheetName val="SD_Forecast2"/>
      <sheetName val="Non-Domi_utilization_for_FY2012"/>
      <sheetName val="FE_Non-D_Frt_gap_analysis_2"/>
      <sheetName val="FY2019_Summary2"/>
      <sheetName val="LW_Domi2"/>
      <sheetName val="LW_Non-Domi2"/>
      <sheetName val="LE_Domi2"/>
      <sheetName val="LE_Non-Domi2"/>
      <sheetName val="LN_Domi2"/>
      <sheetName val="LN_Non-Domi_2"/>
      <sheetName val="FE_Domi_2"/>
      <sheetName val="FE_Non-Domi_2"/>
      <sheetName val="FW_Domi_2"/>
      <sheetName val="FW_Non-Domi_2"/>
      <sheetName val="EF_Domi__2"/>
      <sheetName val="EF_Non-Domi2"/>
      <sheetName val="Provision_vs_Allocation2"/>
      <sheetName val="Slot_Summary2"/>
      <sheetName val="Days_Check2"/>
      <sheetName val="Slot_days_working2"/>
      <sheetName val="eur_service2"/>
      <sheetName val="na_service2"/>
      <sheetName val="End04_over_under_provision_FSC2"/>
      <sheetName val="FE_Non-D_Frt_gap_analysis1"/>
      <sheetName val="utilization_1"/>
      <sheetName val="svc_scope1"/>
      <sheetName val="FAK_Rate_forecast1"/>
      <sheetName val="L,M,S_portfolio1"/>
      <sheetName val="Total_Frt_Transition1"/>
      <sheetName val="Reefer_volume_forecast1"/>
      <sheetName val="SD_Forecast1"/>
      <sheetName val="Non-Domi_utilization_for_FY2011"/>
      <sheetName val="FE_Non-D_Frt_gap_analysis_1"/>
      <sheetName val="FY2019_Summary1"/>
      <sheetName val="LW_Domi1"/>
      <sheetName val="LW_Non-Domi1"/>
      <sheetName val="LE_Domi1"/>
      <sheetName val="LE_Non-Domi1"/>
      <sheetName val="LN_Domi1"/>
      <sheetName val="LN_Non-Domi_1"/>
      <sheetName val="FE_Domi_1"/>
      <sheetName val="FE_Non-Domi_1"/>
      <sheetName val="FW_Domi_1"/>
      <sheetName val="FW_Non-Domi_1"/>
      <sheetName val="EF_Domi__1"/>
      <sheetName val="EF_Non-Dom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O166"/>
  <sheetViews>
    <sheetView tabSelected="1" topLeftCell="A8" zoomScale="90" zoomScaleNormal="90" zoomScaleSheetLayoutView="90" workbookViewId="0">
      <selection activeCell="A15" sqref="A15"/>
    </sheetView>
  </sheetViews>
  <sheetFormatPr defaultColWidth="9.1796875" defaultRowHeight="12.5"/>
  <cols>
    <col min="1" max="1" width="77" style="37" customWidth="1"/>
    <col min="2" max="2" width="1.453125" style="37" customWidth="1"/>
    <col min="3" max="4" width="10.81640625" style="98" customWidth="1"/>
    <col min="5" max="5" width="11.26953125" style="98" customWidth="1"/>
    <col min="6" max="8" width="1.1796875" style="37" customWidth="1"/>
    <col min="9" max="11" width="10.453125" style="98" customWidth="1"/>
    <col min="12" max="12" width="5" style="98" customWidth="1"/>
    <col min="13" max="14" width="1.1796875" style="98" customWidth="1"/>
    <col min="15" max="15" width="12.81640625" style="98" hidden="1" customWidth="1"/>
    <col min="16" max="17" width="12.81640625" style="98" customWidth="1"/>
    <col min="18" max="18" width="12.1796875" style="37" hidden="1" customWidth="1"/>
    <col min="19" max="19" width="5.26953125" style="38" hidden="1" customWidth="1"/>
    <col min="20" max="20" width="1.26953125" style="37" customWidth="1"/>
    <col min="21" max="21" width="3.7265625" style="37" customWidth="1"/>
    <col min="22" max="22" width="1.453125" style="37" customWidth="1"/>
    <col min="23" max="23" width="20.54296875" style="81" hidden="1" customWidth="1"/>
    <col min="24" max="24" width="21.7265625" style="37" hidden="1" customWidth="1"/>
    <col min="25" max="25" width="18.453125" style="37" hidden="1" customWidth="1"/>
    <col min="26" max="26" width="9.1796875" style="37" hidden="1" customWidth="1"/>
    <col min="27" max="27" width="15.7265625" style="37" hidden="1" customWidth="1"/>
    <col min="28" max="28" width="9.1796875" style="37" hidden="1" customWidth="1"/>
    <col min="29" max="29" width="12.81640625" style="82" hidden="1" customWidth="1"/>
    <col min="30" max="30" width="14.1796875" style="82" hidden="1" customWidth="1"/>
    <col min="31" max="31" width="9.1796875" style="83" hidden="1" customWidth="1"/>
    <col min="32" max="32" width="5.26953125" style="37" hidden="1" customWidth="1"/>
    <col min="33" max="37" width="9.1796875" style="37" customWidth="1"/>
    <col min="38" max="16384" width="9.1796875" style="37"/>
  </cols>
  <sheetData>
    <row r="1" spans="1:31" ht="4.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99"/>
      <c r="U1" s="99"/>
      <c r="V1" s="99"/>
      <c r="W1" s="37"/>
      <c r="AC1" s="37"/>
      <c r="AD1" s="37"/>
      <c r="AE1" s="37"/>
    </row>
    <row r="2" spans="1:31">
      <c r="A2" s="101"/>
      <c r="B2" s="101"/>
      <c r="C2" s="101"/>
      <c r="D2" s="101"/>
      <c r="E2" s="101"/>
      <c r="F2" s="102"/>
      <c r="G2" s="102"/>
      <c r="H2" s="102"/>
      <c r="I2" s="101"/>
      <c r="J2" s="101"/>
      <c r="K2" s="101"/>
      <c r="L2" s="101"/>
      <c r="M2" s="101"/>
      <c r="N2" s="101"/>
      <c r="O2" s="101"/>
      <c r="P2" s="101"/>
      <c r="Q2" s="101"/>
      <c r="R2" s="102"/>
      <c r="S2" s="103"/>
      <c r="T2" s="102"/>
      <c r="U2" s="102"/>
      <c r="V2" s="102"/>
      <c r="W2" s="40"/>
      <c r="X2" s="39"/>
      <c r="Y2" s="39"/>
      <c r="Z2" s="39"/>
      <c r="AA2" s="39"/>
      <c r="AB2" s="39"/>
      <c r="AC2" s="41"/>
      <c r="AD2" s="41"/>
      <c r="AE2" s="39"/>
    </row>
    <row r="3" spans="1:31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04"/>
      <c r="T3" s="2"/>
      <c r="U3" s="2"/>
      <c r="V3" s="2"/>
      <c r="W3" s="44"/>
      <c r="X3" s="1"/>
      <c r="Y3" s="1"/>
      <c r="Z3" s="1"/>
      <c r="AA3" s="1"/>
      <c r="AB3" s="1"/>
      <c r="AC3" s="45"/>
      <c r="AD3" s="45"/>
      <c r="AE3" s="1"/>
    </row>
    <row r="4" spans="1:31">
      <c r="A4" s="2"/>
      <c r="B4" s="2"/>
      <c r="C4" s="2"/>
      <c r="D4" s="2"/>
      <c r="E4" s="2"/>
      <c r="F4" s="105"/>
      <c r="G4" s="106"/>
      <c r="H4" s="2"/>
      <c r="I4" s="2"/>
      <c r="J4" s="2"/>
      <c r="K4" s="105"/>
      <c r="L4" s="105"/>
      <c r="M4" s="105"/>
      <c r="N4" s="105"/>
      <c r="O4" s="105"/>
      <c r="P4" s="105"/>
      <c r="Q4" s="105"/>
      <c r="R4" s="105"/>
      <c r="S4" s="107"/>
      <c r="T4" s="105"/>
      <c r="U4" s="105"/>
      <c r="V4" s="2"/>
      <c r="W4" s="1"/>
      <c r="X4" s="1"/>
      <c r="Y4" s="1"/>
      <c r="Z4" s="1"/>
      <c r="AA4" s="1"/>
      <c r="AB4" s="1"/>
      <c r="AC4" s="1"/>
      <c r="AD4" s="1"/>
      <c r="AE4" s="1"/>
    </row>
    <row r="5" spans="1:31" ht="41.5" customHeight="1">
      <c r="A5" s="108" t="s">
        <v>336</v>
      </c>
      <c r="B5" s="109"/>
      <c r="C5" s="110"/>
      <c r="D5" s="110"/>
      <c r="E5" s="110"/>
      <c r="F5" s="110"/>
      <c r="G5" s="110"/>
      <c r="H5" s="109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1"/>
      <c r="T5" s="110"/>
      <c r="U5" s="110"/>
      <c r="V5" s="2"/>
      <c r="W5" s="47"/>
      <c r="X5" s="48"/>
      <c r="Y5" s="1"/>
      <c r="Z5" s="1"/>
      <c r="AA5" s="1"/>
      <c r="AB5" s="1"/>
      <c r="AC5" s="1"/>
      <c r="AD5" s="1"/>
      <c r="AE5" s="1"/>
    </row>
    <row r="6" spans="1:31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12"/>
      <c r="T6" s="6"/>
      <c r="U6" s="113"/>
      <c r="V6" s="2"/>
      <c r="W6" s="44"/>
      <c r="X6" s="1"/>
      <c r="Y6" s="1"/>
      <c r="Z6" s="1"/>
      <c r="AA6" s="1"/>
      <c r="AB6" s="50"/>
      <c r="AC6" s="45"/>
      <c r="AD6" s="45"/>
      <c r="AE6" s="1"/>
    </row>
    <row r="7" spans="1:31" ht="7.5" customHeight="1">
      <c r="A7" s="7"/>
      <c r="B7" s="114"/>
      <c r="C7" s="115"/>
      <c r="D7" s="115"/>
      <c r="E7" s="115"/>
      <c r="F7" s="113"/>
      <c r="G7" s="2"/>
      <c r="H7" s="114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  <c r="T7" s="115"/>
      <c r="U7" s="11"/>
      <c r="V7" s="2"/>
      <c r="W7" s="44"/>
      <c r="X7" s="1"/>
      <c r="Y7" s="1"/>
      <c r="Z7" s="1"/>
      <c r="AA7" s="1"/>
      <c r="AB7" s="50"/>
      <c r="AC7" s="45"/>
      <c r="AD7" s="45"/>
      <c r="AE7" s="1"/>
    </row>
    <row r="8" spans="1:31" ht="13">
      <c r="A8" s="7" t="s">
        <v>337</v>
      </c>
      <c r="B8" s="8"/>
      <c r="C8" s="142" t="s">
        <v>42</v>
      </c>
      <c r="D8" s="142"/>
      <c r="E8" s="142"/>
      <c r="F8" s="11"/>
      <c r="G8" s="2"/>
      <c r="H8" s="8"/>
      <c r="I8" s="145" t="s">
        <v>43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17"/>
      <c r="U8" s="118"/>
      <c r="V8" s="2"/>
      <c r="W8" s="45"/>
      <c r="X8" s="45"/>
      <c r="Y8" s="47"/>
      <c r="Z8" s="1"/>
      <c r="AA8" s="1"/>
      <c r="AB8" s="1"/>
      <c r="AC8" s="52"/>
      <c r="AD8" s="1"/>
      <c r="AE8" s="47"/>
    </row>
    <row r="9" spans="1:31" ht="21" customHeight="1">
      <c r="A9" s="7" t="s">
        <v>338</v>
      </c>
      <c r="B9" s="8"/>
      <c r="C9" s="2" t="s">
        <v>66</v>
      </c>
      <c r="D9" s="2"/>
      <c r="E9" s="18">
        <v>596</v>
      </c>
      <c r="F9" s="118"/>
      <c r="G9" s="2"/>
      <c r="H9" s="8"/>
      <c r="I9" s="2" t="s">
        <v>44</v>
      </c>
      <c r="J9" s="20">
        <v>0.93120999999999998</v>
      </c>
      <c r="K9" s="33" t="s">
        <v>325</v>
      </c>
      <c r="L9" s="20">
        <v>0.82189000000000001</v>
      </c>
      <c r="M9" s="122"/>
      <c r="N9" s="122"/>
      <c r="O9" s="34"/>
      <c r="P9" s="34"/>
      <c r="Q9" s="34"/>
      <c r="R9" s="53"/>
      <c r="S9" s="54"/>
      <c r="T9" s="53"/>
      <c r="U9" s="19"/>
      <c r="V9" s="2"/>
      <c r="W9" s="45"/>
      <c r="X9" s="45"/>
      <c r="Y9" s="55"/>
      <c r="Z9" s="1"/>
      <c r="AA9" s="1"/>
      <c r="AB9" s="1"/>
      <c r="AC9" s="52"/>
      <c r="AD9" s="1"/>
      <c r="AE9" s="47"/>
    </row>
    <row r="10" spans="1:31" hidden="1">
      <c r="A10" s="7"/>
      <c r="B10" s="8"/>
      <c r="C10" s="2" t="s">
        <v>2</v>
      </c>
      <c r="D10" s="2"/>
      <c r="E10" s="18">
        <v>953.69827586206929</v>
      </c>
      <c r="F10" s="118"/>
      <c r="G10" s="2"/>
      <c r="H10" s="8"/>
      <c r="I10" s="2"/>
      <c r="J10" s="42"/>
      <c r="K10" s="6"/>
      <c r="L10" s="42"/>
      <c r="M10" s="6"/>
      <c r="N10" s="6"/>
      <c r="O10" s="6"/>
      <c r="P10" s="6"/>
      <c r="Q10" s="42"/>
      <c r="R10" s="53"/>
      <c r="S10" s="54"/>
      <c r="T10" s="53"/>
      <c r="U10" s="19"/>
      <c r="V10" s="2"/>
      <c r="W10" s="45"/>
      <c r="X10" s="45"/>
      <c r="Y10" s="47"/>
      <c r="Z10" s="1"/>
      <c r="AA10" s="1"/>
      <c r="AB10" s="1"/>
      <c r="AC10" s="52"/>
      <c r="AD10" s="1"/>
      <c r="AE10" s="1"/>
    </row>
    <row r="11" spans="1:31" ht="13">
      <c r="A11" s="119"/>
      <c r="B11" s="120"/>
      <c r="C11" s="110"/>
      <c r="D11" s="110"/>
      <c r="E11" s="46"/>
      <c r="F11" s="121"/>
      <c r="G11" s="6"/>
      <c r="H11" s="120"/>
      <c r="I11" s="110"/>
      <c r="J11" s="46"/>
      <c r="K11" s="110"/>
      <c r="L11" s="46"/>
      <c r="M11" s="110"/>
      <c r="N11" s="110"/>
      <c r="O11" s="110"/>
      <c r="P11" s="110"/>
      <c r="Q11" s="46"/>
      <c r="R11" s="57"/>
      <c r="S11" s="58"/>
      <c r="T11" s="57"/>
      <c r="U11" s="19"/>
      <c r="V11" s="2"/>
      <c r="W11" s="45"/>
      <c r="X11" s="45"/>
      <c r="Y11" s="59"/>
      <c r="Z11" s="1"/>
      <c r="AA11" s="1"/>
      <c r="AB11" s="1"/>
      <c r="AC11" s="60"/>
      <c r="AD11" s="60"/>
      <c r="AE11" s="47"/>
    </row>
    <row r="12" spans="1:31">
      <c r="A12" s="10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2"/>
      <c r="R12" s="1"/>
      <c r="S12" s="43"/>
      <c r="T12" s="1"/>
      <c r="U12" s="19"/>
      <c r="V12" s="2"/>
      <c r="W12" s="44"/>
      <c r="X12" s="1"/>
      <c r="Y12" s="1"/>
      <c r="Z12" s="1"/>
      <c r="AA12" s="1"/>
      <c r="AB12" s="1"/>
      <c r="AC12" s="61"/>
      <c r="AD12" s="61"/>
      <c r="AE12" s="47"/>
    </row>
    <row r="13" spans="1:31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3" t="s">
        <v>68</v>
      </c>
      <c r="T13" s="1"/>
      <c r="U13" s="19"/>
      <c r="V13" s="2"/>
      <c r="W13" s="62"/>
      <c r="X13" s="62"/>
      <c r="Y13" s="1"/>
      <c r="Z13" s="1"/>
      <c r="AA13" s="1"/>
      <c r="AB13" s="1"/>
      <c r="AC13" s="1"/>
      <c r="AD13" s="1"/>
      <c r="AE13" s="1"/>
    </row>
    <row r="14" spans="1:31" ht="6" customHeight="1">
      <c r="A14" s="7"/>
      <c r="B14" s="8"/>
      <c r="C14" s="144"/>
      <c r="D14" s="144"/>
      <c r="E14" s="144"/>
      <c r="F14" s="5"/>
      <c r="G14" s="5"/>
      <c r="H14" s="5"/>
      <c r="I14" s="144"/>
      <c r="J14" s="144"/>
      <c r="K14" s="144"/>
      <c r="L14" s="5"/>
      <c r="M14" s="5"/>
      <c r="N14" s="5"/>
      <c r="O14" s="144"/>
      <c r="P14" s="144"/>
      <c r="Q14" s="144"/>
      <c r="R14" s="144"/>
      <c r="S14" s="144"/>
      <c r="T14" s="1"/>
      <c r="U14" s="19"/>
      <c r="V14" s="2"/>
      <c r="W14" s="51"/>
      <c r="X14" s="143"/>
      <c r="Y14" s="143"/>
      <c r="Z14" s="143"/>
      <c r="AA14" s="143"/>
      <c r="AB14" s="143"/>
      <c r="AC14" s="143"/>
      <c r="AD14" s="143"/>
      <c r="AE14" s="49"/>
    </row>
    <row r="15" spans="1:31" ht="69.75" customHeight="1">
      <c r="A15" s="64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334</v>
      </c>
      <c r="Q15" s="10" t="s">
        <v>335</v>
      </c>
      <c r="R15" s="10" t="s">
        <v>324</v>
      </c>
      <c r="S15" s="123" t="s">
        <v>326</v>
      </c>
      <c r="T15" s="11"/>
      <c r="U15" s="2"/>
      <c r="V15" s="9"/>
      <c r="W15" s="146" t="s">
        <v>339</v>
      </c>
      <c r="X15" s="65" t="s">
        <v>3</v>
      </c>
      <c r="Y15" s="65" t="s">
        <v>60</v>
      </c>
      <c r="Z15" s="65" t="s">
        <v>62</v>
      </c>
      <c r="AA15" s="65" t="s">
        <v>63</v>
      </c>
      <c r="AB15" s="65" t="s">
        <v>65</v>
      </c>
      <c r="AC15" s="65" t="s">
        <v>64</v>
      </c>
      <c r="AD15" s="65" t="s">
        <v>61</v>
      </c>
      <c r="AE15" s="66"/>
    </row>
    <row r="16" spans="1:31" ht="13">
      <c r="A16" s="7" t="s">
        <v>47</v>
      </c>
      <c r="B16" s="8"/>
      <c r="C16" s="12">
        <f>$E$9*((AA16*W16)/(Z16*2*AC16))+$E$10*((AA16*X16+AB16*Y16))/(Z16*2*AC16)</f>
        <v>213.71991551410161</v>
      </c>
      <c r="D16" s="13">
        <f>C16*$J$9</f>
        <v>199.01812252588655</v>
      </c>
      <c r="E16" s="13">
        <f>C16*$L$9</f>
        <v>175.65426136188498</v>
      </c>
      <c r="F16" s="14"/>
      <c r="G16" s="2"/>
      <c r="H16" s="8"/>
      <c r="I16" s="15">
        <f t="shared" ref="I16:I47" si="0">C16*AD16</f>
        <v>304.45820718165743</v>
      </c>
      <c r="J16" s="16">
        <f>I16*$J$9</f>
        <v>283.51452710963122</v>
      </c>
      <c r="K16" s="17">
        <f>I16*$L$9</f>
        <v>250.23115590053243</v>
      </c>
      <c r="L16" s="14"/>
      <c r="M16" s="2"/>
      <c r="N16" s="8"/>
      <c r="O16" s="13">
        <v>7</v>
      </c>
      <c r="P16" s="13">
        <f>ROUND((Q16/$J$9),0)</f>
        <v>9</v>
      </c>
      <c r="Q16" s="13">
        <f>D16/25</f>
        <v>7.9607249010354622</v>
      </c>
      <c r="R16" s="33">
        <f>E16/25</f>
        <v>7.0261704544753991</v>
      </c>
      <c r="S16" s="124">
        <f>P16-O16</f>
        <v>2</v>
      </c>
      <c r="T16" s="14"/>
      <c r="U16" s="2"/>
      <c r="V16" s="8"/>
      <c r="W16" s="67">
        <v>18.108970390005741</v>
      </c>
      <c r="X16" s="68">
        <v>11.46672181052441</v>
      </c>
      <c r="Y16" s="68">
        <v>7.1503814923024338</v>
      </c>
      <c r="Z16" s="68">
        <v>4560</v>
      </c>
      <c r="AA16" s="69">
        <v>59.33964041216452</v>
      </c>
      <c r="AB16" s="70">
        <v>11</v>
      </c>
      <c r="AC16" s="71">
        <v>0.7</v>
      </c>
      <c r="AD16" s="72">
        <v>1.4245663837611275</v>
      </c>
      <c r="AE16" s="73"/>
    </row>
    <row r="17" spans="1:31" ht="13">
      <c r="A17" s="7" t="s">
        <v>48</v>
      </c>
      <c r="B17" s="8"/>
      <c r="C17" s="12">
        <f t="shared" ref="C17:C47" si="1">$E$9*((AA17*W17)/(Z17*2*AC17))+$E$10*((AA17*X17+AB17*Y17))/(Z17*2*AC17)</f>
        <v>224.22490083116955</v>
      </c>
      <c r="D17" s="13">
        <f>C17*$J$9</f>
        <v>208.8004699029934</v>
      </c>
      <c r="E17" s="13">
        <f t="shared" ref="E17:E47" si="2">C17*$L$9</f>
        <v>184.28820374412993</v>
      </c>
      <c r="F17" s="14"/>
      <c r="G17" s="2"/>
      <c r="H17" s="8"/>
      <c r="I17" s="15">
        <f t="shared" si="0"/>
        <v>333.55347256626362</v>
      </c>
      <c r="J17" s="16">
        <f t="shared" ref="J17:J71" si="3">I17*$J$9</f>
        <v>310.60832918843033</v>
      </c>
      <c r="K17" s="17">
        <f t="shared" ref="K17:K47" si="4">I17*$L$9</f>
        <v>274.14426356748641</v>
      </c>
      <c r="L17" s="14"/>
      <c r="M17" s="2"/>
      <c r="N17" s="8"/>
      <c r="O17" s="13">
        <v>9</v>
      </c>
      <c r="P17" s="13">
        <f t="shared" ref="P17:P71" si="5">ROUND((Q17/$J$9),0)</f>
        <v>9</v>
      </c>
      <c r="Q17" s="13">
        <f>D17/25</f>
        <v>8.3520187961197365</v>
      </c>
      <c r="R17" s="33">
        <f t="shared" ref="R17:R48" si="6">E17/25</f>
        <v>7.3715281497651972</v>
      </c>
      <c r="S17" s="124">
        <f>P17-O17</f>
        <v>0</v>
      </c>
      <c r="T17" s="14"/>
      <c r="U17" s="2"/>
      <c r="V17" s="8"/>
      <c r="W17" s="74">
        <v>27.071033391499359</v>
      </c>
      <c r="X17" s="68">
        <v>9.0295927178527737</v>
      </c>
      <c r="Y17" s="68">
        <v>10.87925938751769</v>
      </c>
      <c r="Z17" s="68">
        <v>4660</v>
      </c>
      <c r="AA17" s="69">
        <v>54.502585258712863</v>
      </c>
      <c r="AB17" s="70">
        <v>11</v>
      </c>
      <c r="AC17" s="71">
        <v>0.7</v>
      </c>
      <c r="AD17" s="72">
        <v>1.4875844356707428</v>
      </c>
      <c r="AE17" s="66"/>
    </row>
    <row r="18" spans="1:31" ht="13">
      <c r="A18" s="7" t="s">
        <v>54</v>
      </c>
      <c r="B18" s="8"/>
      <c r="C18" s="12">
        <f t="shared" si="1"/>
        <v>470.42314008892561</v>
      </c>
      <c r="D18" s="13">
        <f t="shared" ref="D18:D71" si="7">C18*$J$9</f>
        <v>438.0627322822084</v>
      </c>
      <c r="E18" s="13">
        <f t="shared" si="2"/>
        <v>386.63607460768708</v>
      </c>
      <c r="F18" s="14"/>
      <c r="G18" s="2"/>
      <c r="H18" s="8"/>
      <c r="I18" s="15">
        <f t="shared" si="0"/>
        <v>677.00495521624782</v>
      </c>
      <c r="J18" s="16">
        <f t="shared" si="3"/>
        <v>630.43378434692215</v>
      </c>
      <c r="K18" s="17">
        <f t="shared" si="4"/>
        <v>556.42360264268189</v>
      </c>
      <c r="L18" s="14"/>
      <c r="M18" s="2"/>
      <c r="N18" s="8"/>
      <c r="O18" s="13">
        <v>9</v>
      </c>
      <c r="P18" s="13">
        <f t="shared" si="5"/>
        <v>19</v>
      </c>
      <c r="Q18" s="13">
        <f t="shared" ref="Q18:Q48" si="8">D18/25</f>
        <v>17.522509291288337</v>
      </c>
      <c r="R18" s="33">
        <f t="shared" si="6"/>
        <v>15.465442984307483</v>
      </c>
      <c r="S18" s="124">
        <f t="shared" ref="S18:S71" si="9">P18-O18</f>
        <v>10</v>
      </c>
      <c r="T18" s="14"/>
      <c r="U18" s="2"/>
      <c r="V18" s="8"/>
      <c r="W18" s="74">
        <v>26.541666666666661</v>
      </c>
      <c r="X18" s="68">
        <v>36.041666666666657</v>
      </c>
      <c r="Y18" s="68">
        <v>14.416666666666661</v>
      </c>
      <c r="Z18" s="68">
        <v>4930</v>
      </c>
      <c r="AA18" s="69">
        <v>61.675921022670863</v>
      </c>
      <c r="AB18" s="70">
        <v>11</v>
      </c>
      <c r="AC18" s="71">
        <v>0.7</v>
      </c>
      <c r="AD18" s="72">
        <v>1.4391404195981332</v>
      </c>
      <c r="AE18" s="66"/>
    </row>
    <row r="19" spans="1:31" ht="13">
      <c r="A19" s="7" t="s">
        <v>55</v>
      </c>
      <c r="B19" s="8"/>
      <c r="C19" s="12">
        <f t="shared" si="1"/>
        <v>343.37882608251664</v>
      </c>
      <c r="D19" s="13">
        <f t="shared" si="7"/>
        <v>319.75779663630033</v>
      </c>
      <c r="E19" s="13">
        <f t="shared" si="2"/>
        <v>282.21962336895962</v>
      </c>
      <c r="F19" s="14"/>
      <c r="G19" s="2"/>
      <c r="H19" s="8"/>
      <c r="I19" s="15">
        <f t="shared" si="0"/>
        <v>508.84280297247528</v>
      </c>
      <c r="J19" s="16">
        <f t="shared" si="3"/>
        <v>473.8395065559987</v>
      </c>
      <c r="K19" s="17">
        <f t="shared" si="4"/>
        <v>418.21281133504772</v>
      </c>
      <c r="L19" s="14"/>
      <c r="M19" s="2"/>
      <c r="N19" s="8"/>
      <c r="O19" s="13">
        <v>11</v>
      </c>
      <c r="P19" s="13">
        <f t="shared" si="5"/>
        <v>14</v>
      </c>
      <c r="Q19" s="13">
        <f t="shared" si="8"/>
        <v>12.790311865452013</v>
      </c>
      <c r="R19" s="33">
        <f t="shared" si="6"/>
        <v>11.288784934758384</v>
      </c>
      <c r="S19" s="124">
        <f t="shared" si="9"/>
        <v>3</v>
      </c>
      <c r="T19" s="14"/>
      <c r="U19" s="2"/>
      <c r="V19" s="8"/>
      <c r="W19" s="74">
        <v>59.039366758662993</v>
      </c>
      <c r="X19" s="68">
        <v>3.7595573954819579</v>
      </c>
      <c r="Y19" s="68">
        <v>16.22530154349381</v>
      </c>
      <c r="Z19" s="68">
        <v>8150</v>
      </c>
      <c r="AA19" s="69">
        <v>95.062205862268129</v>
      </c>
      <c r="AB19" s="70">
        <v>15</v>
      </c>
      <c r="AC19" s="71">
        <v>0.7</v>
      </c>
      <c r="AD19" s="72">
        <v>1.4818700639689308</v>
      </c>
      <c r="AE19" s="66"/>
    </row>
    <row r="20" spans="1:31" ht="13">
      <c r="A20" s="7" t="s">
        <v>15</v>
      </c>
      <c r="B20" s="8"/>
      <c r="C20" s="12">
        <f t="shared" si="1"/>
        <v>554.39587336871807</v>
      </c>
      <c r="D20" s="13">
        <f t="shared" si="7"/>
        <v>516.25898123968398</v>
      </c>
      <c r="E20" s="13">
        <f t="shared" si="2"/>
        <v>455.65242436301571</v>
      </c>
      <c r="F20" s="14"/>
      <c r="G20" s="2"/>
      <c r="H20" s="8"/>
      <c r="I20" s="15">
        <f t="shared" si="0"/>
        <v>777.16612901948997</v>
      </c>
      <c r="J20" s="16">
        <f t="shared" si="3"/>
        <v>723.70487100423929</v>
      </c>
      <c r="K20" s="17">
        <f t="shared" si="4"/>
        <v>638.74506977982867</v>
      </c>
      <c r="L20" s="14"/>
      <c r="M20" s="2"/>
      <c r="N20" s="8"/>
      <c r="O20" s="13">
        <v>19</v>
      </c>
      <c r="P20" s="13">
        <f>ROUND((Q20/$J$9),0)</f>
        <v>22</v>
      </c>
      <c r="Q20" s="13">
        <f t="shared" si="8"/>
        <v>20.65035924958736</v>
      </c>
      <c r="R20" s="33">
        <f t="shared" si="6"/>
        <v>18.22609697452063</v>
      </c>
      <c r="S20" s="124">
        <f t="shared" si="9"/>
        <v>3</v>
      </c>
      <c r="T20" s="14"/>
      <c r="U20" s="2"/>
      <c r="V20" s="8"/>
      <c r="W20" s="74">
        <v>84.457288355115978</v>
      </c>
      <c r="X20" s="68">
        <v>8.9522032850582836</v>
      </c>
      <c r="Y20" s="68">
        <v>12.00085364417756</v>
      </c>
      <c r="Z20" s="68">
        <v>5660</v>
      </c>
      <c r="AA20" s="69">
        <v>72.478819809171</v>
      </c>
      <c r="AB20" s="70">
        <v>11</v>
      </c>
      <c r="AC20" s="71">
        <v>0.7</v>
      </c>
      <c r="AD20" s="72">
        <v>1.4018252414058134</v>
      </c>
      <c r="AE20" s="66"/>
    </row>
    <row r="21" spans="1:31" ht="13">
      <c r="A21" s="7" t="s">
        <v>34</v>
      </c>
      <c r="B21" s="8"/>
      <c r="C21" s="12">
        <f t="shared" si="1"/>
        <v>180.09486260677022</v>
      </c>
      <c r="D21" s="13">
        <f t="shared" si="7"/>
        <v>167.70613700805049</v>
      </c>
      <c r="E21" s="13">
        <f t="shared" si="2"/>
        <v>148.01816662787837</v>
      </c>
      <c r="F21" s="14"/>
      <c r="G21" s="2"/>
      <c r="H21" s="8"/>
      <c r="I21" s="15">
        <f t="shared" si="0"/>
        <v>242.30409178675427</v>
      </c>
      <c r="J21" s="16">
        <f t="shared" si="3"/>
        <v>225.63599331274344</v>
      </c>
      <c r="K21" s="17">
        <f t="shared" si="4"/>
        <v>199.14730999861547</v>
      </c>
      <c r="L21" s="14"/>
      <c r="M21" s="2"/>
      <c r="N21" s="8"/>
      <c r="O21" s="13">
        <v>6</v>
      </c>
      <c r="P21" s="13">
        <f t="shared" si="5"/>
        <v>7</v>
      </c>
      <c r="Q21" s="13">
        <f t="shared" si="8"/>
        <v>6.7082454803220193</v>
      </c>
      <c r="R21" s="33">
        <f t="shared" si="6"/>
        <v>5.9207266651151347</v>
      </c>
      <c r="S21" s="124">
        <f t="shared" si="9"/>
        <v>1</v>
      </c>
      <c r="T21" s="14"/>
      <c r="U21" s="2"/>
      <c r="V21" s="8"/>
      <c r="W21" s="74">
        <v>15.491761185883361</v>
      </c>
      <c r="X21" s="68">
        <v>4.0527946403610366</v>
      </c>
      <c r="Y21" s="68">
        <v>7.7281234607345883</v>
      </c>
      <c r="Z21" s="68">
        <v>2490</v>
      </c>
      <c r="AA21" s="69">
        <v>43.992087183500672</v>
      </c>
      <c r="AB21" s="70">
        <v>7</v>
      </c>
      <c r="AC21" s="71">
        <v>0.7</v>
      </c>
      <c r="AD21" s="72">
        <v>1.3454247849135783</v>
      </c>
      <c r="AE21" s="66"/>
    </row>
    <row r="22" spans="1:31" ht="13">
      <c r="A22" s="7" t="s">
        <v>32</v>
      </c>
      <c r="B22" s="8"/>
      <c r="C22" s="12">
        <f t="shared" si="1"/>
        <v>152.12549370719324</v>
      </c>
      <c r="D22" s="13">
        <f t="shared" si="7"/>
        <v>141.66078099507541</v>
      </c>
      <c r="E22" s="13">
        <f t="shared" si="2"/>
        <v>125.03042202300506</v>
      </c>
      <c r="F22" s="14"/>
      <c r="G22" s="2"/>
      <c r="H22" s="8"/>
      <c r="I22" s="15">
        <f t="shared" si="0"/>
        <v>193.88999589222507</v>
      </c>
      <c r="J22" s="16">
        <f t="shared" si="3"/>
        <v>180.55230307479891</v>
      </c>
      <c r="K22" s="17">
        <f t="shared" si="4"/>
        <v>159.35624872386086</v>
      </c>
      <c r="L22" s="14"/>
      <c r="M22" s="2"/>
      <c r="N22" s="8"/>
      <c r="O22" s="13">
        <v>4</v>
      </c>
      <c r="P22" s="13">
        <f t="shared" si="5"/>
        <v>6</v>
      </c>
      <c r="Q22" s="13">
        <f t="shared" si="8"/>
        <v>5.6664312398030168</v>
      </c>
      <c r="R22" s="33">
        <f t="shared" si="6"/>
        <v>5.001216880920202</v>
      </c>
      <c r="S22" s="124">
        <f t="shared" si="9"/>
        <v>2</v>
      </c>
      <c r="T22" s="14"/>
      <c r="U22" s="2"/>
      <c r="V22" s="8"/>
      <c r="W22" s="74">
        <v>0.41378594963537019</v>
      </c>
      <c r="X22" s="68">
        <v>8.7648302027053511</v>
      </c>
      <c r="Y22" s="68">
        <v>4.2100711186224968</v>
      </c>
      <c r="Z22" s="68">
        <v>1120</v>
      </c>
      <c r="AA22" s="69">
        <v>24.452254937304879</v>
      </c>
      <c r="AB22" s="70">
        <v>7</v>
      </c>
      <c r="AC22" s="71">
        <v>0.7</v>
      </c>
      <c r="AD22" s="72">
        <v>1.2745397971586467</v>
      </c>
      <c r="AE22" s="66"/>
    </row>
    <row r="23" spans="1:31" ht="13">
      <c r="A23" s="7" t="s">
        <v>30</v>
      </c>
      <c r="B23" s="8"/>
      <c r="C23" s="12">
        <f t="shared" si="1"/>
        <v>239.72755460305939</v>
      </c>
      <c r="D23" s="13">
        <f t="shared" si="7"/>
        <v>223.23669612191492</v>
      </c>
      <c r="E23" s="13">
        <f t="shared" si="2"/>
        <v>197.02967985270848</v>
      </c>
      <c r="F23" s="14"/>
      <c r="G23" s="2"/>
      <c r="H23" s="8"/>
      <c r="I23" s="15">
        <f t="shared" si="0"/>
        <v>315.57893488032602</v>
      </c>
      <c r="J23" s="16">
        <f t="shared" si="3"/>
        <v>293.87025994990836</v>
      </c>
      <c r="K23" s="17">
        <f t="shared" si="4"/>
        <v>259.37117078879118</v>
      </c>
      <c r="L23" s="14"/>
      <c r="M23" s="2"/>
      <c r="N23" s="8"/>
      <c r="O23" s="13">
        <v>9</v>
      </c>
      <c r="P23" s="13">
        <f t="shared" si="5"/>
        <v>10</v>
      </c>
      <c r="Q23" s="13">
        <f t="shared" si="8"/>
        <v>8.9294678448765961</v>
      </c>
      <c r="R23" s="33">
        <f t="shared" si="6"/>
        <v>7.8811871941083389</v>
      </c>
      <c r="S23" s="124">
        <f t="shared" si="9"/>
        <v>1</v>
      </c>
      <c r="T23" s="14"/>
      <c r="U23" s="2"/>
      <c r="V23" s="8"/>
      <c r="W23" s="74">
        <v>23.28364614579317</v>
      </c>
      <c r="X23" s="68">
        <v>2.482407433527352</v>
      </c>
      <c r="Y23" s="68">
        <v>9.2520350049053235</v>
      </c>
      <c r="Z23" s="68">
        <v>1860</v>
      </c>
      <c r="AA23" s="69">
        <v>34.626137055916374</v>
      </c>
      <c r="AB23" s="70">
        <v>7</v>
      </c>
      <c r="AC23" s="71">
        <v>0.7</v>
      </c>
      <c r="AD23" s="72">
        <v>1.316406599161541</v>
      </c>
      <c r="AE23" s="66"/>
    </row>
    <row r="24" spans="1:31" ht="13">
      <c r="A24" s="7" t="s">
        <v>29</v>
      </c>
      <c r="B24" s="8"/>
      <c r="C24" s="12">
        <f t="shared" si="1"/>
        <v>375.79443615992528</v>
      </c>
      <c r="D24" s="13">
        <f t="shared" si="7"/>
        <v>349.94353689648403</v>
      </c>
      <c r="E24" s="13">
        <f t="shared" si="2"/>
        <v>308.86168913548102</v>
      </c>
      <c r="F24" s="14"/>
      <c r="G24" s="2"/>
      <c r="H24" s="8"/>
      <c r="I24" s="15">
        <f t="shared" si="0"/>
        <v>516.38077569267602</v>
      </c>
      <c r="J24" s="16">
        <f t="shared" si="3"/>
        <v>480.8589421327768</v>
      </c>
      <c r="K24" s="17">
        <f t="shared" si="4"/>
        <v>424.40819573405349</v>
      </c>
      <c r="L24" s="14"/>
      <c r="M24" s="2"/>
      <c r="N24" s="8"/>
      <c r="O24" s="13">
        <v>11</v>
      </c>
      <c r="P24" s="13">
        <f t="shared" si="5"/>
        <v>15</v>
      </c>
      <c r="Q24" s="13">
        <f t="shared" si="8"/>
        <v>13.997741475859362</v>
      </c>
      <c r="R24" s="33">
        <f t="shared" si="6"/>
        <v>12.35446756541924</v>
      </c>
      <c r="S24" s="124">
        <f t="shared" si="9"/>
        <v>4</v>
      </c>
      <c r="T24" s="14"/>
      <c r="U24" s="2"/>
      <c r="V24" s="8"/>
      <c r="W24" s="74">
        <v>38.370048043501029</v>
      </c>
      <c r="X24" s="68">
        <v>7.6121451494633794</v>
      </c>
      <c r="Y24" s="68">
        <v>17.431157091296939</v>
      </c>
      <c r="Z24" s="68">
        <v>5830</v>
      </c>
      <c r="AA24" s="69">
        <v>95.736413341396158</v>
      </c>
      <c r="AB24" s="70">
        <v>11</v>
      </c>
      <c r="AC24" s="71">
        <v>0.7</v>
      </c>
      <c r="AD24" s="72">
        <v>1.3741043666567805</v>
      </c>
      <c r="AE24" s="66"/>
    </row>
    <row r="25" spans="1:31" ht="13">
      <c r="A25" s="7" t="s">
        <v>24</v>
      </c>
      <c r="B25" s="8"/>
      <c r="C25" s="12">
        <f t="shared" si="1"/>
        <v>356.98780036258427</v>
      </c>
      <c r="D25" s="13">
        <f t="shared" si="7"/>
        <v>332.43060957564211</v>
      </c>
      <c r="E25" s="13">
        <f t="shared" si="2"/>
        <v>293.40470324000438</v>
      </c>
      <c r="F25" s="14"/>
      <c r="G25" s="2"/>
      <c r="H25" s="8"/>
      <c r="I25" s="15">
        <f t="shared" si="0"/>
        <v>492.46754332684804</v>
      </c>
      <c r="J25" s="16">
        <f t="shared" si="3"/>
        <v>458.59070102139418</v>
      </c>
      <c r="K25" s="17">
        <f t="shared" si="4"/>
        <v>404.75414918490316</v>
      </c>
      <c r="L25" s="14"/>
      <c r="M25" s="2"/>
      <c r="N25" s="8"/>
      <c r="O25" s="13">
        <v>14</v>
      </c>
      <c r="P25" s="13">
        <f t="shared" si="5"/>
        <v>14</v>
      </c>
      <c r="Q25" s="13">
        <f t="shared" si="8"/>
        <v>13.297224383025684</v>
      </c>
      <c r="R25" s="33">
        <f t="shared" si="6"/>
        <v>11.736188129600174</v>
      </c>
      <c r="S25" s="124">
        <f t="shared" si="9"/>
        <v>0</v>
      </c>
      <c r="T25" s="14"/>
      <c r="U25" s="2"/>
      <c r="V25" s="8"/>
      <c r="W25" s="74">
        <v>52.491824228309781</v>
      </c>
      <c r="X25" s="68">
        <v>0</v>
      </c>
      <c r="Y25" s="68">
        <v>14.158763914107521</v>
      </c>
      <c r="Z25" s="68">
        <v>4220</v>
      </c>
      <c r="AA25" s="69">
        <v>62.667120815333135</v>
      </c>
      <c r="AB25" s="70">
        <v>11</v>
      </c>
      <c r="AC25" s="71">
        <v>0.7</v>
      </c>
      <c r="AD25" s="72">
        <v>1.3795080471283896</v>
      </c>
      <c r="AE25" s="66"/>
    </row>
    <row r="26" spans="1:31" ht="13">
      <c r="A26" s="7" t="s">
        <v>37</v>
      </c>
      <c r="B26" s="8"/>
      <c r="C26" s="12">
        <f t="shared" si="1"/>
        <v>384.80098085598058</v>
      </c>
      <c r="D26" s="13">
        <f t="shared" si="7"/>
        <v>358.3305213828977</v>
      </c>
      <c r="E26" s="13">
        <f t="shared" si="2"/>
        <v>316.2640781557219</v>
      </c>
      <c r="F26" s="14"/>
      <c r="G26" s="2"/>
      <c r="H26" s="8"/>
      <c r="I26" s="15">
        <f t="shared" si="0"/>
        <v>557.7131065135427</v>
      </c>
      <c r="J26" s="16">
        <f t="shared" si="3"/>
        <v>519.34802191647611</v>
      </c>
      <c r="K26" s="17">
        <f t="shared" si="4"/>
        <v>458.3788251124156</v>
      </c>
      <c r="L26" s="14"/>
      <c r="M26" s="2"/>
      <c r="N26" s="8"/>
      <c r="O26" s="13">
        <v>15</v>
      </c>
      <c r="P26" s="13">
        <f t="shared" si="5"/>
        <v>15</v>
      </c>
      <c r="Q26" s="13">
        <f t="shared" si="8"/>
        <v>14.333220855315908</v>
      </c>
      <c r="R26" s="33">
        <f t="shared" si="6"/>
        <v>12.650563126228876</v>
      </c>
      <c r="S26" s="124">
        <f t="shared" si="9"/>
        <v>0</v>
      </c>
      <c r="T26" s="14"/>
      <c r="U26" s="2"/>
      <c r="V26" s="8"/>
      <c r="W26" s="74">
        <v>73.78494932231348</v>
      </c>
      <c r="X26" s="68">
        <v>0</v>
      </c>
      <c r="Y26" s="68">
        <v>12.19867715082564</v>
      </c>
      <c r="Z26" s="68">
        <v>5600</v>
      </c>
      <c r="AA26" s="69">
        <v>65.692160267893769</v>
      </c>
      <c r="AB26" s="70">
        <v>11</v>
      </c>
      <c r="AC26" s="71">
        <v>0.7</v>
      </c>
      <c r="AD26" s="72">
        <v>1.4493546905024079</v>
      </c>
      <c r="AE26" s="66"/>
    </row>
    <row r="27" spans="1:31" ht="13">
      <c r="A27" s="7" t="s">
        <v>58</v>
      </c>
      <c r="B27" s="8"/>
      <c r="C27" s="12">
        <f t="shared" si="1"/>
        <v>726.8581867464643</v>
      </c>
      <c r="D27" s="13">
        <f t="shared" si="7"/>
        <v>676.85761208017504</v>
      </c>
      <c r="E27" s="13">
        <f t="shared" si="2"/>
        <v>597.39747510505151</v>
      </c>
      <c r="F27" s="14"/>
      <c r="G27" s="2"/>
      <c r="H27" s="8"/>
      <c r="I27" s="15">
        <f t="shared" si="0"/>
        <v>863.03905418190732</v>
      </c>
      <c r="J27" s="16">
        <f t="shared" si="3"/>
        <v>803.6705976447339</v>
      </c>
      <c r="K27" s="17">
        <f t="shared" si="4"/>
        <v>709.32316824156783</v>
      </c>
      <c r="L27" s="14"/>
      <c r="M27" s="2"/>
      <c r="N27" s="8"/>
      <c r="O27" s="13">
        <v>16</v>
      </c>
      <c r="P27" s="13">
        <f t="shared" si="5"/>
        <v>29</v>
      </c>
      <c r="Q27" s="13">
        <f t="shared" si="8"/>
        <v>27.074304483207001</v>
      </c>
      <c r="R27" s="33">
        <f t="shared" si="6"/>
        <v>23.895899004202061</v>
      </c>
      <c r="S27" s="124">
        <f t="shared" si="9"/>
        <v>13</v>
      </c>
      <c r="T27" s="14"/>
      <c r="U27" s="2"/>
      <c r="V27" s="8"/>
      <c r="W27" s="74">
        <v>48.124999999999993</v>
      </c>
      <c r="X27" s="68">
        <v>7.4791666666666661</v>
      </c>
      <c r="Y27" s="68">
        <v>7.3958333333333321</v>
      </c>
      <c r="Z27" s="68">
        <v>1490</v>
      </c>
      <c r="AA27" s="69">
        <v>40.955949650678654</v>
      </c>
      <c r="AB27" s="70">
        <v>7</v>
      </c>
      <c r="AC27" s="71">
        <v>0.7</v>
      </c>
      <c r="AD27" s="72">
        <v>1.1873554840800662</v>
      </c>
      <c r="AE27" s="66"/>
    </row>
    <row r="28" spans="1:31" ht="13">
      <c r="A28" s="7" t="s">
        <v>35</v>
      </c>
      <c r="B28" s="8"/>
      <c r="C28" s="12">
        <f t="shared" si="1"/>
        <v>271.54879477646159</v>
      </c>
      <c r="D28" s="13">
        <f t="shared" si="7"/>
        <v>252.86895318378879</v>
      </c>
      <c r="E28" s="13">
        <f t="shared" si="2"/>
        <v>223.18323893882601</v>
      </c>
      <c r="F28" s="14"/>
      <c r="G28" s="2"/>
      <c r="H28" s="8"/>
      <c r="I28" s="15">
        <f t="shared" si="0"/>
        <v>354.50323510165697</v>
      </c>
      <c r="J28" s="16">
        <f t="shared" si="3"/>
        <v>330.116957559014</v>
      </c>
      <c r="K28" s="17">
        <f t="shared" si="4"/>
        <v>291.36266389770083</v>
      </c>
      <c r="L28" s="14"/>
      <c r="M28" s="2"/>
      <c r="N28" s="8"/>
      <c r="O28" s="13">
        <v>7</v>
      </c>
      <c r="P28" s="13">
        <f t="shared" si="5"/>
        <v>11</v>
      </c>
      <c r="Q28" s="13">
        <f t="shared" si="8"/>
        <v>10.114758127351552</v>
      </c>
      <c r="R28" s="33">
        <f t="shared" si="6"/>
        <v>8.9273295575530405</v>
      </c>
      <c r="S28" s="124">
        <f t="shared" si="9"/>
        <v>4</v>
      </c>
      <c r="T28" s="14"/>
      <c r="U28" s="2"/>
      <c r="V28" s="8"/>
      <c r="W28" s="74">
        <v>37.333333333333329</v>
      </c>
      <c r="X28" s="68">
        <v>0</v>
      </c>
      <c r="Y28" s="68">
        <v>3.9166666666666661</v>
      </c>
      <c r="Z28" s="68">
        <v>1620</v>
      </c>
      <c r="AA28" s="69">
        <v>26.503719985459455</v>
      </c>
      <c r="AB28" s="70">
        <v>7</v>
      </c>
      <c r="AC28" s="71">
        <v>0.7</v>
      </c>
      <c r="AD28" s="72">
        <v>1.305486313770913</v>
      </c>
      <c r="AE28" s="66"/>
    </row>
    <row r="29" spans="1:31" ht="13">
      <c r="A29" s="7" t="s">
        <v>46</v>
      </c>
      <c r="B29" s="8"/>
      <c r="C29" s="12">
        <f t="shared" si="1"/>
        <v>282.54604251959643</v>
      </c>
      <c r="D29" s="13">
        <f t="shared" si="7"/>
        <v>263.10970025467338</v>
      </c>
      <c r="E29" s="13">
        <f t="shared" si="2"/>
        <v>232.22176688643111</v>
      </c>
      <c r="F29" s="14"/>
      <c r="G29" s="2"/>
      <c r="H29" s="8"/>
      <c r="I29" s="15">
        <f t="shared" si="0"/>
        <v>414.28629506312865</v>
      </c>
      <c r="J29" s="16">
        <f t="shared" si="3"/>
        <v>385.78754082573602</v>
      </c>
      <c r="K29" s="17">
        <f t="shared" si="4"/>
        <v>340.49776304943481</v>
      </c>
      <c r="L29" s="14"/>
      <c r="M29" s="2"/>
      <c r="N29" s="8"/>
      <c r="O29" s="13">
        <v>10</v>
      </c>
      <c r="P29" s="13">
        <f t="shared" si="5"/>
        <v>11</v>
      </c>
      <c r="Q29" s="13">
        <f t="shared" si="8"/>
        <v>10.524388010186936</v>
      </c>
      <c r="R29" s="33">
        <f t="shared" si="6"/>
        <v>9.288870675457245</v>
      </c>
      <c r="S29" s="124">
        <f t="shared" si="9"/>
        <v>1</v>
      </c>
      <c r="T29" s="14"/>
      <c r="U29" s="2"/>
      <c r="V29" s="8"/>
      <c r="W29" s="74">
        <v>52.602832085984637</v>
      </c>
      <c r="X29" s="68">
        <v>0</v>
      </c>
      <c r="Y29" s="68">
        <v>12.21895727743293</v>
      </c>
      <c r="Z29" s="68">
        <v>4630</v>
      </c>
      <c r="AA29" s="69">
        <v>54.328813170623526</v>
      </c>
      <c r="AB29" s="70">
        <v>11</v>
      </c>
      <c r="AC29" s="71">
        <v>0.7</v>
      </c>
      <c r="AD29" s="72">
        <v>1.4662611847921925</v>
      </c>
      <c r="AE29" s="66"/>
    </row>
    <row r="30" spans="1:31" ht="13">
      <c r="A30" s="7" t="s">
        <v>31</v>
      </c>
      <c r="B30" s="8"/>
      <c r="C30" s="12">
        <f t="shared" si="1"/>
        <v>174.67113638291082</v>
      </c>
      <c r="D30" s="13">
        <f t="shared" si="7"/>
        <v>162.65550891113037</v>
      </c>
      <c r="E30" s="13">
        <f t="shared" si="2"/>
        <v>143.56046028175058</v>
      </c>
      <c r="F30" s="14"/>
      <c r="G30" s="2"/>
      <c r="H30" s="8"/>
      <c r="I30" s="15">
        <f t="shared" si="0"/>
        <v>237.27958393943203</v>
      </c>
      <c r="J30" s="16">
        <f t="shared" si="3"/>
        <v>220.95712136023849</v>
      </c>
      <c r="K30" s="17">
        <f t="shared" si="4"/>
        <v>195.0177172439798</v>
      </c>
      <c r="L30" s="14"/>
      <c r="M30" s="2"/>
      <c r="N30" s="8"/>
      <c r="O30" s="13">
        <v>6</v>
      </c>
      <c r="P30" s="13">
        <f t="shared" si="5"/>
        <v>7</v>
      </c>
      <c r="Q30" s="13">
        <f t="shared" si="8"/>
        <v>6.5062203564452146</v>
      </c>
      <c r="R30" s="33">
        <f t="shared" si="6"/>
        <v>5.7424184112700232</v>
      </c>
      <c r="S30" s="124">
        <f t="shared" si="9"/>
        <v>1</v>
      </c>
      <c r="T30" s="14"/>
      <c r="U30" s="2"/>
      <c r="V30" s="8"/>
      <c r="W30" s="74">
        <v>21.83098185165456</v>
      </c>
      <c r="X30" s="68">
        <v>0</v>
      </c>
      <c r="Y30" s="68">
        <v>8.396281318044613</v>
      </c>
      <c r="Z30" s="68">
        <v>1930</v>
      </c>
      <c r="AA30" s="69">
        <v>31.965283277339939</v>
      </c>
      <c r="AB30" s="70">
        <v>7</v>
      </c>
      <c r="AC30" s="71">
        <v>0.7</v>
      </c>
      <c r="AD30" s="72">
        <v>1.3584361380650329</v>
      </c>
      <c r="AE30" s="66"/>
    </row>
    <row r="31" spans="1:31" ht="13">
      <c r="A31" s="7" t="s">
        <v>38</v>
      </c>
      <c r="B31" s="8"/>
      <c r="C31" s="12">
        <f t="shared" si="1"/>
        <v>231.38226963577739</v>
      </c>
      <c r="D31" s="13">
        <f t="shared" si="7"/>
        <v>215.46548330753225</v>
      </c>
      <c r="E31" s="13">
        <f t="shared" si="2"/>
        <v>190.17077359094907</v>
      </c>
      <c r="F31" s="14"/>
      <c r="G31" s="2"/>
      <c r="H31" s="8"/>
      <c r="I31" s="15">
        <f t="shared" si="0"/>
        <v>324.38900583418558</v>
      </c>
      <c r="J31" s="16">
        <f t="shared" si="3"/>
        <v>302.07428612285196</v>
      </c>
      <c r="K31" s="17">
        <f t="shared" si="4"/>
        <v>266.61208000505877</v>
      </c>
      <c r="L31" s="14"/>
      <c r="M31" s="2"/>
      <c r="N31" s="8"/>
      <c r="O31" s="13">
        <v>9</v>
      </c>
      <c r="P31" s="13">
        <f t="shared" si="5"/>
        <v>9</v>
      </c>
      <c r="Q31" s="13">
        <f t="shared" si="8"/>
        <v>8.6186193323012894</v>
      </c>
      <c r="R31" s="33">
        <f t="shared" si="6"/>
        <v>7.6068309436379629</v>
      </c>
      <c r="S31" s="124">
        <f t="shared" si="9"/>
        <v>0</v>
      </c>
      <c r="T31" s="14"/>
      <c r="U31" s="2"/>
      <c r="V31" s="8"/>
      <c r="W31" s="74">
        <v>37.501547591049587</v>
      </c>
      <c r="X31" s="68">
        <v>0</v>
      </c>
      <c r="Y31" s="68">
        <v>8.5153856168525728</v>
      </c>
      <c r="Z31" s="68">
        <v>4960</v>
      </c>
      <c r="AA31" s="69">
        <v>67.889202120123628</v>
      </c>
      <c r="AB31" s="70">
        <v>11</v>
      </c>
      <c r="AC31" s="71">
        <v>0.7</v>
      </c>
      <c r="AD31" s="72">
        <v>1.4019613790841088</v>
      </c>
      <c r="AE31" s="66"/>
    </row>
    <row r="32" spans="1:31" ht="13">
      <c r="A32" s="125" t="s">
        <v>4</v>
      </c>
      <c r="B32" s="126"/>
      <c r="C32" s="127">
        <f t="shared" si="1"/>
        <v>299.90578303795866</v>
      </c>
      <c r="D32" s="128">
        <f t="shared" si="7"/>
        <v>279.27526422277748</v>
      </c>
      <c r="E32" s="128">
        <f t="shared" si="2"/>
        <v>246.48956402106785</v>
      </c>
      <c r="F32" s="129"/>
      <c r="G32"/>
      <c r="H32" s="126"/>
      <c r="I32" s="130">
        <f t="shared" si="0"/>
        <v>483.48715307863318</v>
      </c>
      <c r="J32" s="131">
        <f t="shared" si="3"/>
        <v>450.22807181835401</v>
      </c>
      <c r="K32" s="132">
        <f t="shared" si="4"/>
        <v>397.37325624379781</v>
      </c>
      <c r="L32" s="129"/>
      <c r="M32"/>
      <c r="N32" s="126"/>
      <c r="O32" s="128">
        <v>11</v>
      </c>
      <c r="P32" s="128">
        <f t="shared" si="5"/>
        <v>12</v>
      </c>
      <c r="Q32" s="128">
        <f t="shared" si="8"/>
        <v>11.171010568911099</v>
      </c>
      <c r="R32" s="133">
        <f t="shared" si="6"/>
        <v>9.8595825608427141</v>
      </c>
      <c r="S32" s="134">
        <f t="shared" si="9"/>
        <v>1</v>
      </c>
      <c r="T32" s="129"/>
      <c r="U32"/>
      <c r="V32" s="126"/>
      <c r="W32" s="135">
        <v>55.598459159352892</v>
      </c>
      <c r="X32" s="136">
        <v>9.1171190319955073</v>
      </c>
      <c r="Y32" s="136">
        <v>18.805104371068389</v>
      </c>
      <c r="Z32" s="136">
        <v>15210</v>
      </c>
      <c r="AA32" s="137">
        <v>141.51719353054247</v>
      </c>
      <c r="AB32" s="138">
        <v>26</v>
      </c>
      <c r="AC32" s="139">
        <v>0.7</v>
      </c>
      <c r="AD32" s="140">
        <v>1.6121301436105981</v>
      </c>
      <c r="AE32" s="141"/>
    </row>
    <row r="33" spans="1:31" ht="13">
      <c r="A33" s="7" t="s">
        <v>6</v>
      </c>
      <c r="B33" s="8"/>
      <c r="C33" s="12">
        <f t="shared" si="1"/>
        <v>265.45142163220896</v>
      </c>
      <c r="D33" s="13">
        <f t="shared" si="7"/>
        <v>247.19101833812931</v>
      </c>
      <c r="E33" s="13">
        <f t="shared" si="2"/>
        <v>218.17186892529622</v>
      </c>
      <c r="F33" s="14"/>
      <c r="G33" s="2"/>
      <c r="H33" s="8"/>
      <c r="I33" s="15">
        <f t="shared" si="0"/>
        <v>423.82266514289813</v>
      </c>
      <c r="J33" s="16">
        <f t="shared" si="3"/>
        <v>394.66790400771816</v>
      </c>
      <c r="K33" s="17">
        <f t="shared" si="4"/>
        <v>348.33561025429657</v>
      </c>
      <c r="L33" s="14"/>
      <c r="M33" s="2"/>
      <c r="N33" s="8"/>
      <c r="O33" s="13">
        <v>11</v>
      </c>
      <c r="P33" s="13">
        <f t="shared" si="5"/>
        <v>11</v>
      </c>
      <c r="Q33" s="13">
        <f t="shared" si="8"/>
        <v>9.8876407335251724</v>
      </c>
      <c r="R33" s="33">
        <f t="shared" si="6"/>
        <v>8.7268747570118492</v>
      </c>
      <c r="S33" s="124">
        <f t="shared" si="9"/>
        <v>0</v>
      </c>
      <c r="T33" s="14"/>
      <c r="U33" s="2"/>
      <c r="V33" s="8"/>
      <c r="W33" s="74">
        <v>55.817841654661969</v>
      </c>
      <c r="X33" s="68">
        <v>0</v>
      </c>
      <c r="Y33" s="68">
        <v>21.112007086230619</v>
      </c>
      <c r="Z33" s="68">
        <v>13130</v>
      </c>
      <c r="AA33" s="69">
        <v>131.54504079468461</v>
      </c>
      <c r="AB33" s="70">
        <v>25</v>
      </c>
      <c r="AC33" s="71">
        <v>0.7</v>
      </c>
      <c r="AD33" s="72">
        <v>1.5966110203399753</v>
      </c>
      <c r="AE33" s="66"/>
    </row>
    <row r="34" spans="1:31" ht="13">
      <c r="A34" s="7" t="s">
        <v>7</v>
      </c>
      <c r="B34" s="8"/>
      <c r="C34" s="12">
        <f t="shared" si="1"/>
        <v>207.13026333865085</v>
      </c>
      <c r="D34" s="13">
        <f t="shared" si="7"/>
        <v>192.88177252358506</v>
      </c>
      <c r="E34" s="13">
        <f t="shared" si="2"/>
        <v>170.23829213540375</v>
      </c>
      <c r="F34" s="14"/>
      <c r="G34" s="2"/>
      <c r="H34" s="8"/>
      <c r="I34" s="15">
        <f t="shared" si="0"/>
        <v>315.17405529816466</v>
      </c>
      <c r="J34" s="16">
        <f t="shared" si="3"/>
        <v>293.49323203420391</v>
      </c>
      <c r="K34" s="17">
        <f t="shared" si="4"/>
        <v>259.03840430900857</v>
      </c>
      <c r="L34" s="14"/>
      <c r="M34" s="2"/>
      <c r="N34" s="8"/>
      <c r="O34" s="13">
        <v>7</v>
      </c>
      <c r="P34" s="13">
        <f t="shared" si="5"/>
        <v>8</v>
      </c>
      <c r="Q34" s="13">
        <f t="shared" si="8"/>
        <v>7.715270900943402</v>
      </c>
      <c r="R34" s="33">
        <f t="shared" si="6"/>
        <v>6.8095316854161503</v>
      </c>
      <c r="S34" s="124">
        <f t="shared" si="9"/>
        <v>1</v>
      </c>
      <c r="T34" s="14"/>
      <c r="U34" s="2"/>
      <c r="V34" s="8"/>
      <c r="W34" s="74">
        <v>39.986414256399307</v>
      </c>
      <c r="X34" s="68">
        <v>0.49737223336463737</v>
      </c>
      <c r="Y34" s="68">
        <v>12.275694355979921</v>
      </c>
      <c r="Z34" s="68">
        <v>9030</v>
      </c>
      <c r="AA34" s="69">
        <v>100.0246545117774</v>
      </c>
      <c r="AB34" s="70">
        <v>16</v>
      </c>
      <c r="AC34" s="71">
        <v>0.7</v>
      </c>
      <c r="AD34" s="72">
        <v>1.5216224332359678</v>
      </c>
      <c r="AE34" s="66"/>
    </row>
    <row r="35" spans="1:31" ht="13">
      <c r="A35" s="7" t="s">
        <v>14</v>
      </c>
      <c r="B35" s="8"/>
      <c r="C35" s="12">
        <f t="shared" si="1"/>
        <v>119.76193048659727</v>
      </c>
      <c r="D35" s="13">
        <f t="shared" si="7"/>
        <v>111.52350728842424</v>
      </c>
      <c r="E35" s="13">
        <f t="shared" si="2"/>
        <v>98.43113304762943</v>
      </c>
      <c r="F35" s="14"/>
      <c r="G35" s="2"/>
      <c r="H35" s="8"/>
      <c r="I35" s="15">
        <f t="shared" si="0"/>
        <v>157.26756187570666</v>
      </c>
      <c r="J35" s="16">
        <f t="shared" si="3"/>
        <v>146.44912629427679</v>
      </c>
      <c r="K35" s="17">
        <f t="shared" si="4"/>
        <v>129.25663643002454</v>
      </c>
      <c r="L35" s="14"/>
      <c r="M35" s="2"/>
      <c r="N35" s="8"/>
      <c r="O35" s="13">
        <v>5</v>
      </c>
      <c r="P35" s="13">
        <f t="shared" si="5"/>
        <v>5</v>
      </c>
      <c r="Q35" s="13">
        <f t="shared" si="8"/>
        <v>4.4609402915369696</v>
      </c>
      <c r="R35" s="33">
        <f t="shared" si="6"/>
        <v>3.9372453219051771</v>
      </c>
      <c r="S35" s="124">
        <f t="shared" si="9"/>
        <v>0</v>
      </c>
      <c r="T35" s="14"/>
      <c r="U35" s="2"/>
      <c r="V35" s="8"/>
      <c r="W35" s="74">
        <v>13.50654200415793</v>
      </c>
      <c r="X35" s="68">
        <v>0</v>
      </c>
      <c r="Y35" s="68">
        <v>4.6136303696387566</v>
      </c>
      <c r="Z35" s="68">
        <v>1570</v>
      </c>
      <c r="AA35" s="69">
        <v>28.874479407887886</v>
      </c>
      <c r="AB35" s="70">
        <v>7</v>
      </c>
      <c r="AC35" s="71">
        <v>0.7</v>
      </c>
      <c r="AD35" s="72">
        <v>1.3131682266369837</v>
      </c>
      <c r="AE35" s="66"/>
    </row>
    <row r="36" spans="1:31" ht="13">
      <c r="A36" s="7" t="s">
        <v>0</v>
      </c>
      <c r="B36" s="8"/>
      <c r="C36" s="12">
        <f t="shared" si="1"/>
        <v>240.24334487627013</v>
      </c>
      <c r="D36" s="13">
        <f t="shared" si="7"/>
        <v>223.7170051822315</v>
      </c>
      <c r="E36" s="13">
        <f t="shared" si="2"/>
        <v>197.45360272035765</v>
      </c>
      <c r="F36" s="14"/>
      <c r="G36" s="2"/>
      <c r="H36" s="8"/>
      <c r="I36" s="15">
        <f t="shared" si="0"/>
        <v>320.27640384749219</v>
      </c>
      <c r="J36" s="16">
        <f t="shared" si="3"/>
        <v>298.24459002682318</v>
      </c>
      <c r="K36" s="17">
        <f t="shared" si="4"/>
        <v>263.23197355821537</v>
      </c>
      <c r="L36" s="14"/>
      <c r="M36" s="2"/>
      <c r="N36" s="8"/>
      <c r="O36" s="13">
        <v>9</v>
      </c>
      <c r="P36" s="13">
        <f t="shared" si="5"/>
        <v>10</v>
      </c>
      <c r="Q36" s="13">
        <f t="shared" si="8"/>
        <v>8.9486802072892608</v>
      </c>
      <c r="R36" s="33">
        <f t="shared" si="6"/>
        <v>7.8981441088143063</v>
      </c>
      <c r="S36" s="124">
        <f t="shared" si="9"/>
        <v>1</v>
      </c>
      <c r="T36" s="14"/>
      <c r="U36" s="2"/>
      <c r="V36" s="8"/>
      <c r="W36" s="74">
        <v>32.32362044346781</v>
      </c>
      <c r="X36" s="68">
        <v>0</v>
      </c>
      <c r="Y36" s="68">
        <v>7.3371133588976534</v>
      </c>
      <c r="Z36" s="68">
        <v>2830</v>
      </c>
      <c r="AA36" s="69">
        <v>46.86572092421774</v>
      </c>
      <c r="AB36" s="70">
        <v>7</v>
      </c>
      <c r="AC36" s="71">
        <v>0.7</v>
      </c>
      <c r="AD36" s="72">
        <v>1.3331333028702235</v>
      </c>
      <c r="AE36" s="66"/>
    </row>
    <row r="37" spans="1:31" ht="13">
      <c r="A37" s="7" t="s">
        <v>11</v>
      </c>
      <c r="B37" s="8"/>
      <c r="C37" s="12">
        <f t="shared" si="1"/>
        <v>227.70481681819842</v>
      </c>
      <c r="D37" s="13">
        <f t="shared" si="7"/>
        <v>212.04100246927456</v>
      </c>
      <c r="E37" s="13">
        <f t="shared" si="2"/>
        <v>187.14831189470911</v>
      </c>
      <c r="F37" s="14"/>
      <c r="G37" s="2"/>
      <c r="H37" s="8"/>
      <c r="I37" s="15">
        <f t="shared" si="0"/>
        <v>311.09984239515535</v>
      </c>
      <c r="J37" s="16">
        <f t="shared" si="3"/>
        <v>289.69928423679261</v>
      </c>
      <c r="K37" s="17">
        <f t="shared" si="4"/>
        <v>255.68984946615424</v>
      </c>
      <c r="L37" s="14"/>
      <c r="M37" s="2"/>
      <c r="N37" s="8"/>
      <c r="O37" s="13">
        <v>8</v>
      </c>
      <c r="P37" s="13">
        <f t="shared" si="5"/>
        <v>9</v>
      </c>
      <c r="Q37" s="13">
        <f t="shared" si="8"/>
        <v>8.481640098770983</v>
      </c>
      <c r="R37" s="33">
        <f t="shared" si="6"/>
        <v>7.4859324757883643</v>
      </c>
      <c r="S37" s="124">
        <f t="shared" si="9"/>
        <v>1</v>
      </c>
      <c r="T37" s="14"/>
      <c r="U37" s="2"/>
      <c r="V37" s="8"/>
      <c r="W37" s="74">
        <v>31.205689896807129</v>
      </c>
      <c r="X37" s="68">
        <v>0.19558983573699129</v>
      </c>
      <c r="Y37" s="68">
        <v>9.5642814569925338</v>
      </c>
      <c r="Z37" s="68">
        <v>3080</v>
      </c>
      <c r="AA37" s="69">
        <v>48.869150747830169</v>
      </c>
      <c r="AB37" s="70">
        <v>7</v>
      </c>
      <c r="AC37" s="71">
        <v>0.7</v>
      </c>
      <c r="AD37" s="72">
        <v>1.3662418157958436</v>
      </c>
      <c r="AE37" s="66"/>
    </row>
    <row r="38" spans="1:31" ht="13">
      <c r="A38" s="7" t="s">
        <v>12</v>
      </c>
      <c r="B38" s="8"/>
      <c r="C38" s="12">
        <f t="shared" si="1"/>
        <v>189.41624906319356</v>
      </c>
      <c r="D38" s="13">
        <f t="shared" si="7"/>
        <v>176.38630529013648</v>
      </c>
      <c r="E38" s="13">
        <f t="shared" si="2"/>
        <v>155.67932094254815</v>
      </c>
      <c r="F38" s="14"/>
      <c r="G38" s="2"/>
      <c r="H38" s="8"/>
      <c r="I38" s="15">
        <f t="shared" si="0"/>
        <v>225.29926721269572</v>
      </c>
      <c r="J38" s="16">
        <f t="shared" si="3"/>
        <v>209.80093062113437</v>
      </c>
      <c r="K38" s="17">
        <f t="shared" si="4"/>
        <v>185.17121472944248</v>
      </c>
      <c r="L38" s="14"/>
      <c r="M38" s="2"/>
      <c r="N38" s="8"/>
      <c r="O38" s="13">
        <v>6</v>
      </c>
      <c r="P38" s="13">
        <f t="shared" si="5"/>
        <v>8</v>
      </c>
      <c r="Q38" s="13">
        <f t="shared" si="8"/>
        <v>7.0554522116054592</v>
      </c>
      <c r="R38" s="33">
        <f t="shared" si="6"/>
        <v>6.227172837701926</v>
      </c>
      <c r="S38" s="124">
        <f t="shared" si="9"/>
        <v>2</v>
      </c>
      <c r="T38" s="14"/>
      <c r="U38" s="2"/>
      <c r="V38" s="8"/>
      <c r="W38" s="74">
        <v>12.79110129309403</v>
      </c>
      <c r="X38" s="68">
        <v>0</v>
      </c>
      <c r="Y38" s="68">
        <v>4.2136642325559031</v>
      </c>
      <c r="Z38" s="68">
        <v>640</v>
      </c>
      <c r="AA38" s="69">
        <v>18.57245049785017</v>
      </c>
      <c r="AB38" s="70">
        <v>7</v>
      </c>
      <c r="AC38" s="71">
        <v>0.7</v>
      </c>
      <c r="AD38" s="72">
        <v>1.1894400207319635</v>
      </c>
      <c r="AE38" s="66"/>
    </row>
    <row r="39" spans="1:31" ht="13">
      <c r="A39" s="7" t="s">
        <v>49</v>
      </c>
      <c r="B39" s="8"/>
      <c r="C39" s="12">
        <f t="shared" si="1"/>
        <v>315.80921340481098</v>
      </c>
      <c r="D39" s="13">
        <f t="shared" si="7"/>
        <v>294.08469761469405</v>
      </c>
      <c r="E39" s="13">
        <f t="shared" si="2"/>
        <v>259.56043440528009</v>
      </c>
      <c r="F39" s="14"/>
      <c r="G39" s="2"/>
      <c r="H39" s="8"/>
      <c r="I39" s="15">
        <f t="shared" si="0"/>
        <v>444.4342013749656</v>
      </c>
      <c r="J39" s="16">
        <f t="shared" si="3"/>
        <v>413.86157266238172</v>
      </c>
      <c r="K39" s="17">
        <f t="shared" si="4"/>
        <v>365.2760257680705</v>
      </c>
      <c r="L39" s="14"/>
      <c r="M39" s="2"/>
      <c r="N39" s="8"/>
      <c r="O39" s="13">
        <v>11</v>
      </c>
      <c r="P39" s="13">
        <f t="shared" si="5"/>
        <v>13</v>
      </c>
      <c r="Q39" s="13">
        <f t="shared" si="8"/>
        <v>11.763387904587763</v>
      </c>
      <c r="R39" s="33">
        <f t="shared" si="6"/>
        <v>10.382417376211203</v>
      </c>
      <c r="S39" s="124">
        <f t="shared" si="9"/>
        <v>2</v>
      </c>
      <c r="T39" s="14"/>
      <c r="U39" s="2"/>
      <c r="V39" s="8"/>
      <c r="W39" s="74">
        <v>38.787951918254393</v>
      </c>
      <c r="X39" s="68">
        <v>6.5418962891793413</v>
      </c>
      <c r="Y39" s="68">
        <v>13.38041048045489</v>
      </c>
      <c r="Z39" s="68">
        <v>5520</v>
      </c>
      <c r="AA39" s="69">
        <v>78.353857131964872</v>
      </c>
      <c r="AB39" s="70">
        <v>11</v>
      </c>
      <c r="AC39" s="71">
        <v>0.7</v>
      </c>
      <c r="AD39" s="72">
        <v>1.4072870027553008</v>
      </c>
      <c r="AE39" s="66"/>
    </row>
    <row r="40" spans="1:31" ht="13">
      <c r="A40" s="7" t="s">
        <v>21</v>
      </c>
      <c r="B40" s="8"/>
      <c r="C40" s="12">
        <f t="shared" si="1"/>
        <v>69.008782222225264</v>
      </c>
      <c r="D40" s="13">
        <f t="shared" si="7"/>
        <v>64.261668093158391</v>
      </c>
      <c r="E40" s="13">
        <f t="shared" si="2"/>
        <v>56.717628020624723</v>
      </c>
      <c r="F40" s="14"/>
      <c r="G40" s="2"/>
      <c r="H40" s="8"/>
      <c r="I40" s="15">
        <f t="shared" si="0"/>
        <v>94.70884476078453</v>
      </c>
      <c r="J40" s="16">
        <f t="shared" si="3"/>
        <v>88.193823329690161</v>
      </c>
      <c r="K40" s="17">
        <f t="shared" si="4"/>
        <v>77.840252420441203</v>
      </c>
      <c r="L40" s="14"/>
      <c r="M40" s="2"/>
      <c r="N40" s="8"/>
      <c r="O40" s="13">
        <v>5</v>
      </c>
      <c r="P40" s="13">
        <f t="shared" si="5"/>
        <v>3</v>
      </c>
      <c r="Q40" s="13">
        <f t="shared" si="8"/>
        <v>2.5704667237263354</v>
      </c>
      <c r="R40" s="33">
        <f t="shared" si="6"/>
        <v>2.2687051208249889</v>
      </c>
      <c r="S40" s="124">
        <f t="shared" si="9"/>
        <v>-2</v>
      </c>
      <c r="T40" s="14"/>
      <c r="U40" s="2"/>
      <c r="V40" s="8"/>
      <c r="W40" s="74">
        <v>8.0585447106512991</v>
      </c>
      <c r="X40" s="68">
        <v>0</v>
      </c>
      <c r="Y40" s="68">
        <v>4.1658725837190298</v>
      </c>
      <c r="Z40" s="68">
        <v>1840</v>
      </c>
      <c r="AA40" s="69">
        <v>31.221960494396178</v>
      </c>
      <c r="AB40" s="70">
        <v>7</v>
      </c>
      <c r="AC40" s="71">
        <v>0.7</v>
      </c>
      <c r="AD40" s="72">
        <v>1.3724172737289979</v>
      </c>
      <c r="AE40" s="66"/>
    </row>
    <row r="41" spans="1:31" ht="13">
      <c r="A41" s="7" t="s">
        <v>17</v>
      </c>
      <c r="B41" s="8"/>
      <c r="C41" s="12">
        <f t="shared" si="1"/>
        <v>285.88486591930217</v>
      </c>
      <c r="D41" s="13">
        <f t="shared" si="7"/>
        <v>266.2188459927134</v>
      </c>
      <c r="E41" s="13">
        <f t="shared" si="2"/>
        <v>234.96591245041526</v>
      </c>
      <c r="F41" s="14"/>
      <c r="G41" s="2"/>
      <c r="H41" s="8"/>
      <c r="I41" s="15">
        <f t="shared" si="0"/>
        <v>385.36199869401588</v>
      </c>
      <c r="J41" s="16">
        <f t="shared" si="3"/>
        <v>358.85294680385454</v>
      </c>
      <c r="K41" s="17">
        <f t="shared" si="4"/>
        <v>316.72517310662471</v>
      </c>
      <c r="L41" s="14"/>
      <c r="M41" s="2"/>
      <c r="N41" s="8"/>
      <c r="O41" s="13">
        <v>9</v>
      </c>
      <c r="P41" s="13">
        <f t="shared" si="5"/>
        <v>11</v>
      </c>
      <c r="Q41" s="13">
        <f t="shared" si="8"/>
        <v>10.648753839708537</v>
      </c>
      <c r="R41" s="33">
        <f t="shared" si="6"/>
        <v>9.3986364980166108</v>
      </c>
      <c r="S41" s="124">
        <f t="shared" si="9"/>
        <v>2</v>
      </c>
      <c r="T41" s="14"/>
      <c r="U41" s="2"/>
      <c r="V41" s="8"/>
      <c r="W41" s="74">
        <v>38.3125</v>
      </c>
      <c r="X41" s="68">
        <v>0</v>
      </c>
      <c r="Y41" s="68">
        <v>10.6875</v>
      </c>
      <c r="Z41" s="68">
        <v>4170</v>
      </c>
      <c r="AA41" s="69">
        <v>68.181643525881157</v>
      </c>
      <c r="AB41" s="70">
        <v>11</v>
      </c>
      <c r="AC41" s="71">
        <v>0.7</v>
      </c>
      <c r="AD41" s="72">
        <v>1.3479622205772639</v>
      </c>
      <c r="AE41" s="66"/>
    </row>
    <row r="42" spans="1:31" ht="13">
      <c r="A42" s="7" t="s">
        <v>16</v>
      </c>
      <c r="B42" s="8"/>
      <c r="C42" s="12">
        <f t="shared" si="1"/>
        <v>74.084808309706517</v>
      </c>
      <c r="D42" s="13">
        <f t="shared" si="7"/>
        <v>68.9885143460818</v>
      </c>
      <c r="E42" s="13">
        <f t="shared" si="2"/>
        <v>60.889563101664692</v>
      </c>
      <c r="F42" s="14"/>
      <c r="G42" s="2"/>
      <c r="H42" s="8"/>
      <c r="I42" s="15">
        <f t="shared" si="0"/>
        <v>102.83624886310038</v>
      </c>
      <c r="J42" s="16">
        <f t="shared" si="3"/>
        <v>95.762143303807704</v>
      </c>
      <c r="K42" s="17">
        <f t="shared" si="4"/>
        <v>84.520084578093574</v>
      </c>
      <c r="L42" s="14"/>
      <c r="M42" s="2"/>
      <c r="N42" s="8"/>
      <c r="O42" s="13">
        <v>3</v>
      </c>
      <c r="P42" s="13">
        <f t="shared" si="5"/>
        <v>3</v>
      </c>
      <c r="Q42" s="13">
        <f t="shared" si="8"/>
        <v>2.7595405738432719</v>
      </c>
      <c r="R42" s="33">
        <f t="shared" si="6"/>
        <v>2.4355825240665876</v>
      </c>
      <c r="S42" s="124">
        <f t="shared" si="9"/>
        <v>0</v>
      </c>
      <c r="T42" s="14"/>
      <c r="U42" s="2"/>
      <c r="V42" s="8"/>
      <c r="W42" s="74">
        <v>10.01107816883448</v>
      </c>
      <c r="X42" s="68">
        <v>0</v>
      </c>
      <c r="Y42" s="68">
        <v>3.8101727875541949</v>
      </c>
      <c r="Z42" s="68">
        <v>1890</v>
      </c>
      <c r="AA42" s="69">
        <v>28.591164523863018</v>
      </c>
      <c r="AB42" s="70">
        <v>7</v>
      </c>
      <c r="AC42" s="71">
        <v>0.7</v>
      </c>
      <c r="AD42" s="72">
        <v>1.3880882087620503</v>
      </c>
      <c r="AE42" s="66"/>
    </row>
    <row r="43" spans="1:31" ht="13">
      <c r="A43" s="7" t="s">
        <v>50</v>
      </c>
      <c r="B43" s="8"/>
      <c r="C43" s="12">
        <f t="shared" si="1"/>
        <v>138.01955911819462</v>
      </c>
      <c r="D43" s="13">
        <f t="shared" si="7"/>
        <v>128.525193646454</v>
      </c>
      <c r="E43" s="13">
        <f t="shared" si="2"/>
        <v>113.43689544365297</v>
      </c>
      <c r="F43" s="14"/>
      <c r="G43" s="2"/>
      <c r="H43" s="8"/>
      <c r="I43" s="15">
        <f t="shared" si="0"/>
        <v>187.24477059377071</v>
      </c>
      <c r="J43" s="16">
        <f t="shared" si="3"/>
        <v>174.36420282462521</v>
      </c>
      <c r="K43" s="17">
        <f t="shared" si="4"/>
        <v>153.89460450331421</v>
      </c>
      <c r="L43" s="14"/>
      <c r="M43" s="2"/>
      <c r="N43" s="8"/>
      <c r="O43" s="13">
        <v>9</v>
      </c>
      <c r="P43" s="13">
        <f t="shared" si="5"/>
        <v>6</v>
      </c>
      <c r="Q43" s="13">
        <f t="shared" si="8"/>
        <v>5.1410077458581602</v>
      </c>
      <c r="R43" s="33">
        <f t="shared" si="6"/>
        <v>4.5374758177461185</v>
      </c>
      <c r="S43" s="124">
        <f t="shared" si="9"/>
        <v>-3</v>
      </c>
      <c r="T43" s="14"/>
      <c r="U43" s="2"/>
      <c r="V43" s="8"/>
      <c r="W43" s="74">
        <v>7.0307715400780531</v>
      </c>
      <c r="X43" s="68">
        <v>7.5053245605257004</v>
      </c>
      <c r="Y43" s="68">
        <v>4.2509548350512034</v>
      </c>
      <c r="Z43" s="68">
        <v>2500</v>
      </c>
      <c r="AA43" s="69">
        <v>40.06726746310953</v>
      </c>
      <c r="AB43" s="70">
        <v>7</v>
      </c>
      <c r="AC43" s="71">
        <v>0.7</v>
      </c>
      <c r="AD43" s="72">
        <v>1.356653881450393</v>
      </c>
      <c r="AE43" s="66"/>
    </row>
    <row r="44" spans="1:31" ht="13">
      <c r="A44" s="7" t="s">
        <v>20</v>
      </c>
      <c r="B44" s="8"/>
      <c r="C44" s="12">
        <f t="shared" si="1"/>
        <v>144.89598743025803</v>
      </c>
      <c r="D44" s="13">
        <f t="shared" si="7"/>
        <v>134.92859245493057</v>
      </c>
      <c r="E44" s="13">
        <f t="shared" si="2"/>
        <v>119.08856310905477</v>
      </c>
      <c r="F44" s="14"/>
      <c r="G44" s="2"/>
      <c r="H44" s="8"/>
      <c r="I44" s="15">
        <f t="shared" si="0"/>
        <v>208.38434688138753</v>
      </c>
      <c r="J44" s="16">
        <f t="shared" si="3"/>
        <v>194.04958765941689</v>
      </c>
      <c r="K44" s="17">
        <f t="shared" si="4"/>
        <v>171.26901085834359</v>
      </c>
      <c r="L44" s="14"/>
      <c r="M44" s="2"/>
      <c r="N44" s="8"/>
      <c r="O44" s="13">
        <v>5</v>
      </c>
      <c r="P44" s="13">
        <f t="shared" si="5"/>
        <v>6</v>
      </c>
      <c r="Q44" s="13">
        <f t="shared" si="8"/>
        <v>5.3971436981972225</v>
      </c>
      <c r="R44" s="33">
        <f t="shared" si="6"/>
        <v>4.7635425243621912</v>
      </c>
      <c r="S44" s="124">
        <f t="shared" si="9"/>
        <v>1</v>
      </c>
      <c r="T44" s="14"/>
      <c r="U44" s="2"/>
      <c r="V44" s="8"/>
      <c r="W44" s="74">
        <v>24.53387086633974</v>
      </c>
      <c r="X44" s="68">
        <v>0</v>
      </c>
      <c r="Y44" s="68">
        <v>6.5660914120457683</v>
      </c>
      <c r="Z44" s="68">
        <v>2650</v>
      </c>
      <c r="AA44" s="69">
        <v>33.765784949099213</v>
      </c>
      <c r="AB44" s="70">
        <v>7</v>
      </c>
      <c r="AC44" s="71">
        <v>0.7</v>
      </c>
      <c r="AD44" s="72">
        <v>1.438165062933078</v>
      </c>
      <c r="AE44" s="66"/>
    </row>
    <row r="45" spans="1:31" ht="13">
      <c r="A45" s="7" t="s">
        <v>19</v>
      </c>
      <c r="B45" s="8"/>
      <c r="C45" s="12">
        <f t="shared" si="1"/>
        <v>98.462763123743969</v>
      </c>
      <c r="D45" s="13">
        <f t="shared" si="7"/>
        <v>91.689509648461623</v>
      </c>
      <c r="E45" s="13">
        <f t="shared" si="2"/>
        <v>80.925560383773927</v>
      </c>
      <c r="F45" s="14"/>
      <c r="G45" s="2"/>
      <c r="H45" s="8"/>
      <c r="I45" s="15">
        <f t="shared" si="0"/>
        <v>121.96743157667024</v>
      </c>
      <c r="J45" s="16">
        <f t="shared" si="3"/>
        <v>113.57729195851108</v>
      </c>
      <c r="K45" s="17">
        <f t="shared" si="4"/>
        <v>100.2438123385495</v>
      </c>
      <c r="L45" s="14"/>
      <c r="M45" s="2"/>
      <c r="N45" s="8"/>
      <c r="O45" s="13">
        <v>4</v>
      </c>
      <c r="P45" s="13">
        <f t="shared" si="5"/>
        <v>4</v>
      </c>
      <c r="Q45" s="13">
        <f t="shared" si="8"/>
        <v>3.6675803859384648</v>
      </c>
      <c r="R45" s="33">
        <f t="shared" si="6"/>
        <v>3.2370224153509572</v>
      </c>
      <c r="S45" s="124">
        <f t="shared" si="9"/>
        <v>0</v>
      </c>
      <c r="T45" s="14"/>
      <c r="U45" s="2"/>
      <c r="V45" s="8"/>
      <c r="W45" s="74">
        <v>7.0734010613042884</v>
      </c>
      <c r="X45" s="68">
        <v>0</v>
      </c>
      <c r="Y45" s="68">
        <v>3.9146854489596432</v>
      </c>
      <c r="Z45" s="68">
        <v>950</v>
      </c>
      <c r="AA45" s="69">
        <v>24.864270271213115</v>
      </c>
      <c r="AB45" s="70">
        <v>7</v>
      </c>
      <c r="AC45" s="71">
        <v>0.7</v>
      </c>
      <c r="AD45" s="72">
        <v>1.238716319827289</v>
      </c>
      <c r="AE45" s="66"/>
    </row>
    <row r="46" spans="1:31" ht="13">
      <c r="A46" s="7" t="s">
        <v>51</v>
      </c>
      <c r="B46" s="8"/>
      <c r="C46" s="12">
        <f t="shared" si="1"/>
        <v>196.03915737510036</v>
      </c>
      <c r="D46" s="13">
        <f t="shared" si="7"/>
        <v>182.55362373926721</v>
      </c>
      <c r="E46" s="13">
        <f t="shared" si="2"/>
        <v>161.12262305502122</v>
      </c>
      <c r="F46" s="14"/>
      <c r="G46" s="2"/>
      <c r="H46" s="8"/>
      <c r="I46" s="15">
        <f t="shared" si="0"/>
        <v>239.5728370819298</v>
      </c>
      <c r="J46" s="16">
        <f t="shared" si="3"/>
        <v>223.09262161906386</v>
      </c>
      <c r="K46" s="17">
        <f t="shared" si="4"/>
        <v>196.9025190692673</v>
      </c>
      <c r="L46" s="14"/>
      <c r="M46" s="2"/>
      <c r="N46" s="8"/>
      <c r="O46" s="13">
        <v>6</v>
      </c>
      <c r="P46" s="13">
        <f t="shared" si="5"/>
        <v>8</v>
      </c>
      <c r="Q46" s="13">
        <f t="shared" si="8"/>
        <v>7.302144949570688</v>
      </c>
      <c r="R46" s="33">
        <f t="shared" si="6"/>
        <v>6.4449049222008492</v>
      </c>
      <c r="S46" s="124">
        <f t="shared" si="9"/>
        <v>2</v>
      </c>
      <c r="T46" s="14"/>
      <c r="U46" s="2"/>
      <c r="V46" s="8"/>
      <c r="W46" s="74">
        <v>8.9215675283315683</v>
      </c>
      <c r="X46" s="68">
        <v>4.8692864978806751</v>
      </c>
      <c r="Y46" s="68">
        <v>4.0086125320179073</v>
      </c>
      <c r="Z46" s="68">
        <v>1220</v>
      </c>
      <c r="AA46" s="69">
        <v>30.92774048280198</v>
      </c>
      <c r="AB46" s="70">
        <v>7</v>
      </c>
      <c r="AC46" s="71">
        <v>0.7</v>
      </c>
      <c r="AD46" s="72">
        <v>1.2220662457936009</v>
      </c>
      <c r="AE46" s="66"/>
    </row>
    <row r="47" spans="1:31" ht="13">
      <c r="A47" s="7" t="s">
        <v>56</v>
      </c>
      <c r="B47" s="8"/>
      <c r="C47" s="12">
        <f t="shared" si="1"/>
        <v>162.54414916327593</v>
      </c>
      <c r="D47" s="13">
        <f t="shared" si="7"/>
        <v>151.36273714233417</v>
      </c>
      <c r="E47" s="13">
        <f t="shared" si="2"/>
        <v>133.59341075580485</v>
      </c>
      <c r="F47" s="14"/>
      <c r="G47" s="2"/>
      <c r="H47" s="8"/>
      <c r="I47" s="15">
        <f t="shared" si="0"/>
        <v>217.46165177832717</v>
      </c>
      <c r="J47" s="16">
        <f t="shared" si="3"/>
        <v>202.50246475249602</v>
      </c>
      <c r="K47" s="17">
        <f t="shared" si="4"/>
        <v>178.72955698008931</v>
      </c>
      <c r="L47" s="14"/>
      <c r="M47" s="2"/>
      <c r="N47" s="8"/>
      <c r="O47" s="13">
        <v>6</v>
      </c>
      <c r="P47" s="13">
        <f t="shared" si="5"/>
        <v>7</v>
      </c>
      <c r="Q47" s="13">
        <f t="shared" si="8"/>
        <v>6.0545094856933668</v>
      </c>
      <c r="R47" s="33">
        <f t="shared" si="6"/>
        <v>5.3437364302321946</v>
      </c>
      <c r="S47" s="124">
        <f t="shared" si="9"/>
        <v>1</v>
      </c>
      <c r="T47" s="14"/>
      <c r="U47" s="2"/>
      <c r="V47" s="8"/>
      <c r="W47" s="74">
        <v>16.486185644604749</v>
      </c>
      <c r="X47" s="68">
        <v>1.951792713801159</v>
      </c>
      <c r="Y47" s="68">
        <v>6.9258715531313824</v>
      </c>
      <c r="Z47" s="68">
        <v>2440</v>
      </c>
      <c r="AA47" s="69">
        <v>43.553203016511745</v>
      </c>
      <c r="AB47" s="70">
        <v>7</v>
      </c>
      <c r="AC47" s="71">
        <v>0.7</v>
      </c>
      <c r="AD47" s="72">
        <v>1.3378620694608114</v>
      </c>
      <c r="AE47" s="66"/>
    </row>
    <row r="48" spans="1:31" ht="13">
      <c r="A48" s="7" t="s">
        <v>33</v>
      </c>
      <c r="B48" s="8"/>
      <c r="C48" s="12">
        <f t="shared" ref="C48:C71" si="10">$E$9*((AA48*W48)/(Z48*2*AC48))+$E$10*((AA48*X48+AB48*Y48))/(Z48*2*AC48)</f>
        <v>114.96453281642742</v>
      </c>
      <c r="D48" s="13">
        <f t="shared" si="7"/>
        <v>107.05612260398537</v>
      </c>
      <c r="E48" s="13">
        <f t="shared" ref="E48:E71" si="11">C48*$L$9</f>
        <v>94.488199876493539</v>
      </c>
      <c r="F48" s="14"/>
      <c r="G48" s="2"/>
      <c r="H48" s="8"/>
      <c r="I48" s="15">
        <f t="shared" ref="I48:I71" si="12">C48*AD48</f>
        <v>159.0490096844953</v>
      </c>
      <c r="J48" s="16">
        <f t="shared" si="3"/>
        <v>148.10802830829886</v>
      </c>
      <c r="K48" s="17">
        <f t="shared" ref="K48:K71" si="13">I48*$L$9</f>
        <v>130.72079056958984</v>
      </c>
      <c r="L48" s="14"/>
      <c r="M48" s="2"/>
      <c r="N48" s="8"/>
      <c r="O48" s="13">
        <v>4</v>
      </c>
      <c r="P48" s="13">
        <f t="shared" si="5"/>
        <v>5</v>
      </c>
      <c r="Q48" s="13">
        <f t="shared" si="8"/>
        <v>4.2822449041594153</v>
      </c>
      <c r="R48" s="33">
        <f t="shared" si="6"/>
        <v>3.7795279950597416</v>
      </c>
      <c r="S48" s="124">
        <f t="shared" si="9"/>
        <v>1</v>
      </c>
      <c r="T48" s="14"/>
      <c r="U48" s="2"/>
      <c r="V48" s="8"/>
      <c r="W48" s="74">
        <v>15.441581581007529</v>
      </c>
      <c r="X48" s="68">
        <v>0</v>
      </c>
      <c r="Y48" s="68">
        <v>5.9008616077648623</v>
      </c>
      <c r="Z48" s="68">
        <v>2190</v>
      </c>
      <c r="AA48" s="69">
        <v>34.019510388418567</v>
      </c>
      <c r="AB48" s="70">
        <v>7</v>
      </c>
      <c r="AC48" s="71">
        <v>0.7</v>
      </c>
      <c r="AD48" s="72">
        <v>1.383461540599316</v>
      </c>
      <c r="AE48" s="66"/>
    </row>
    <row r="49" spans="1:31" ht="13">
      <c r="A49" s="7" t="s">
        <v>41</v>
      </c>
      <c r="B49" s="8"/>
      <c r="C49" s="12">
        <f t="shared" si="10"/>
        <v>407.97688143275877</v>
      </c>
      <c r="D49" s="13">
        <f t="shared" si="7"/>
        <v>379.9121517589993</v>
      </c>
      <c r="E49" s="13">
        <f t="shared" si="11"/>
        <v>335.31211908077012</v>
      </c>
      <c r="F49" s="14"/>
      <c r="G49" s="2"/>
      <c r="H49" s="8"/>
      <c r="I49" s="15">
        <f t="shared" si="12"/>
        <v>592.40935632560138</v>
      </c>
      <c r="J49" s="16">
        <f t="shared" si="3"/>
        <v>551.65751670396321</v>
      </c>
      <c r="K49" s="17">
        <f t="shared" si="13"/>
        <v>486.89532587044852</v>
      </c>
      <c r="L49" s="14"/>
      <c r="M49" s="2"/>
      <c r="N49" s="8"/>
      <c r="O49" s="13">
        <v>14</v>
      </c>
      <c r="P49" s="13">
        <f t="shared" si="5"/>
        <v>16</v>
      </c>
      <c r="Q49" s="13">
        <f t="shared" ref="Q49:Q71" si="14">D49/25</f>
        <v>15.196486070359972</v>
      </c>
      <c r="R49" s="33">
        <f t="shared" ref="R49:R71" si="15">E49/25</f>
        <v>13.412484763230804</v>
      </c>
      <c r="S49" s="124">
        <f t="shared" si="9"/>
        <v>2</v>
      </c>
      <c r="T49" s="14"/>
      <c r="U49" s="2"/>
      <c r="V49" s="8"/>
      <c r="W49" s="74">
        <v>73.813967076433471</v>
      </c>
      <c r="X49" s="68">
        <v>0</v>
      </c>
      <c r="Y49" s="68">
        <v>17.512142078873261</v>
      </c>
      <c r="Z49" s="68">
        <v>8750</v>
      </c>
      <c r="AA49" s="69">
        <v>107.52807556101799</v>
      </c>
      <c r="AB49" s="70">
        <v>16</v>
      </c>
      <c r="AC49" s="71">
        <v>0.7</v>
      </c>
      <c r="AD49" s="72">
        <v>1.4520659951248733</v>
      </c>
      <c r="AE49" s="66"/>
    </row>
    <row r="50" spans="1:31" ht="13">
      <c r="A50" s="7" t="s">
        <v>39</v>
      </c>
      <c r="B50" s="8"/>
      <c r="C50" s="12">
        <f t="shared" si="10"/>
        <v>341.97518613143836</v>
      </c>
      <c r="D50" s="13">
        <f t="shared" si="7"/>
        <v>318.45071307745673</v>
      </c>
      <c r="E50" s="13">
        <f t="shared" si="11"/>
        <v>281.0659857295679</v>
      </c>
      <c r="F50" s="14"/>
      <c r="G50" s="2"/>
      <c r="H50" s="8"/>
      <c r="I50" s="15">
        <f t="shared" si="12"/>
        <v>510.92296673473135</v>
      </c>
      <c r="J50" s="16">
        <f t="shared" si="3"/>
        <v>475.77657585304917</v>
      </c>
      <c r="K50" s="17">
        <f t="shared" si="13"/>
        <v>419.92247712960835</v>
      </c>
      <c r="L50" s="14"/>
      <c r="M50" s="2"/>
      <c r="N50" s="8"/>
      <c r="O50" s="13">
        <v>12</v>
      </c>
      <c r="P50" s="13">
        <f t="shared" si="5"/>
        <v>14</v>
      </c>
      <c r="Q50" s="13">
        <f t="shared" si="14"/>
        <v>12.738028523098269</v>
      </c>
      <c r="R50" s="33">
        <f t="shared" si="15"/>
        <v>11.242639429182717</v>
      </c>
      <c r="S50" s="124">
        <f t="shared" si="9"/>
        <v>2</v>
      </c>
      <c r="T50" s="14"/>
      <c r="U50" s="2"/>
      <c r="V50" s="8"/>
      <c r="W50" s="74">
        <v>72.78125</v>
      </c>
      <c r="X50" s="68">
        <v>0</v>
      </c>
      <c r="Y50" s="68">
        <v>11.21875</v>
      </c>
      <c r="Z50" s="68">
        <v>9920</v>
      </c>
      <c r="AA50" s="69">
        <v>104.80206412589884</v>
      </c>
      <c r="AB50" s="70">
        <v>19</v>
      </c>
      <c r="AC50" s="71">
        <v>0.7</v>
      </c>
      <c r="AD50" s="72">
        <v>1.4940352032979312</v>
      </c>
      <c r="AE50" s="66"/>
    </row>
    <row r="51" spans="1:31" ht="13">
      <c r="A51" s="7" t="s">
        <v>40</v>
      </c>
      <c r="B51" s="8"/>
      <c r="C51" s="12">
        <f t="shared" si="10"/>
        <v>358.53138576359686</v>
      </c>
      <c r="D51" s="13">
        <f t="shared" si="7"/>
        <v>333.86801173691902</v>
      </c>
      <c r="E51" s="13">
        <f t="shared" si="11"/>
        <v>294.67336064524261</v>
      </c>
      <c r="F51" s="14"/>
      <c r="G51" s="2"/>
      <c r="H51" s="8"/>
      <c r="I51" s="15">
        <f t="shared" si="12"/>
        <v>533.02315721997502</v>
      </c>
      <c r="J51" s="16">
        <f t="shared" si="3"/>
        <v>496.35649423481294</v>
      </c>
      <c r="K51" s="17">
        <f t="shared" si="13"/>
        <v>438.08640268752526</v>
      </c>
      <c r="L51" s="14"/>
      <c r="M51" s="2"/>
      <c r="N51" s="8"/>
      <c r="O51" s="13">
        <v>14</v>
      </c>
      <c r="P51" s="13">
        <f t="shared" si="5"/>
        <v>14</v>
      </c>
      <c r="Q51" s="13">
        <f t="shared" si="14"/>
        <v>13.35472046947676</v>
      </c>
      <c r="R51" s="33">
        <f t="shared" si="15"/>
        <v>11.786934425809704</v>
      </c>
      <c r="S51" s="124">
        <f t="shared" si="9"/>
        <v>0</v>
      </c>
      <c r="T51" s="14"/>
      <c r="U51" s="2"/>
      <c r="V51" s="8"/>
      <c r="W51" s="74">
        <v>72.111209883931309</v>
      </c>
      <c r="X51" s="68">
        <v>0</v>
      </c>
      <c r="Y51" s="68">
        <v>14.44372094803351</v>
      </c>
      <c r="Z51" s="68">
        <v>8980</v>
      </c>
      <c r="AA51" s="69">
        <v>99.749390733371499</v>
      </c>
      <c r="AB51" s="70">
        <v>16</v>
      </c>
      <c r="AC51" s="71">
        <v>0.7</v>
      </c>
      <c r="AD51" s="72">
        <v>1.4866847879572584</v>
      </c>
      <c r="AE51" s="66"/>
    </row>
    <row r="52" spans="1:31" ht="13">
      <c r="A52" s="7" t="s">
        <v>27</v>
      </c>
      <c r="B52" s="8"/>
      <c r="C52" s="12">
        <f t="shared" si="10"/>
        <v>369.03119399141298</v>
      </c>
      <c r="D52" s="13">
        <f t="shared" si="7"/>
        <v>343.64553815674367</v>
      </c>
      <c r="E52" s="13">
        <f t="shared" si="11"/>
        <v>303.30304802960239</v>
      </c>
      <c r="F52" s="14"/>
      <c r="G52" s="2"/>
      <c r="H52" s="8"/>
      <c r="I52" s="15">
        <f t="shared" si="12"/>
        <v>471.28866951223841</v>
      </c>
      <c r="J52" s="16">
        <f t="shared" si="3"/>
        <v>438.86872193649151</v>
      </c>
      <c r="K52" s="17">
        <f t="shared" si="13"/>
        <v>387.34744458541365</v>
      </c>
      <c r="L52" s="14"/>
      <c r="M52" s="2"/>
      <c r="N52" s="8"/>
      <c r="O52" s="13">
        <v>16</v>
      </c>
      <c r="P52" s="13">
        <f t="shared" si="5"/>
        <v>15</v>
      </c>
      <c r="Q52" s="13">
        <f t="shared" si="14"/>
        <v>13.745821526269747</v>
      </c>
      <c r="R52" s="33">
        <f t="shared" si="15"/>
        <v>12.132121921184096</v>
      </c>
      <c r="S52" s="124">
        <f t="shared" si="9"/>
        <v>-1</v>
      </c>
      <c r="T52" s="14"/>
      <c r="U52" s="2"/>
      <c r="V52" s="8"/>
      <c r="W52" s="74">
        <v>30.58239221420909</v>
      </c>
      <c r="X52" s="68">
        <v>6.8237234450734894</v>
      </c>
      <c r="Y52" s="68">
        <v>8.5016223660410155</v>
      </c>
      <c r="Z52" s="68">
        <v>2360</v>
      </c>
      <c r="AA52" s="69">
        <v>46.9993479540707</v>
      </c>
      <c r="AB52" s="70">
        <v>7</v>
      </c>
      <c r="AC52" s="71">
        <v>0.7</v>
      </c>
      <c r="AD52" s="72">
        <v>1.2770971050301099</v>
      </c>
      <c r="AE52" s="66"/>
    </row>
    <row r="53" spans="1:31" ht="13">
      <c r="A53" s="7" t="s">
        <v>26</v>
      </c>
      <c r="B53" s="8"/>
      <c r="C53" s="12">
        <f t="shared" si="10"/>
        <v>249.55113051475266</v>
      </c>
      <c r="D53" s="13">
        <f t="shared" si="7"/>
        <v>232.38450824664281</v>
      </c>
      <c r="E53" s="13">
        <f t="shared" si="11"/>
        <v>205.10357865877006</v>
      </c>
      <c r="F53" s="14"/>
      <c r="G53" s="2"/>
      <c r="H53" s="8"/>
      <c r="I53" s="15">
        <f t="shared" si="12"/>
        <v>382.19749520909829</v>
      </c>
      <c r="J53" s="16">
        <f t="shared" si="3"/>
        <v>355.90612951366444</v>
      </c>
      <c r="K53" s="17">
        <f t="shared" si="13"/>
        <v>314.12429933740577</v>
      </c>
      <c r="L53" s="14"/>
      <c r="M53" s="2"/>
      <c r="N53" s="8"/>
      <c r="O53" s="13">
        <v>11</v>
      </c>
      <c r="P53" s="13">
        <f t="shared" si="5"/>
        <v>10</v>
      </c>
      <c r="Q53" s="13">
        <f t="shared" si="14"/>
        <v>9.2953803298657132</v>
      </c>
      <c r="R53" s="33">
        <f t="shared" si="15"/>
        <v>8.2041431463508019</v>
      </c>
      <c r="S53" s="124">
        <f t="shared" si="9"/>
        <v>-1</v>
      </c>
      <c r="T53" s="14"/>
      <c r="U53" s="2"/>
      <c r="V53" s="8"/>
      <c r="W53" s="74">
        <v>42.852674678979071</v>
      </c>
      <c r="X53" s="68">
        <v>4.2959948346015642</v>
      </c>
      <c r="Y53" s="68">
        <v>14.781855216920309</v>
      </c>
      <c r="Z53" s="68">
        <v>6470</v>
      </c>
      <c r="AA53" s="69">
        <v>70.561981247983766</v>
      </c>
      <c r="AB53" s="70">
        <v>12</v>
      </c>
      <c r="AC53" s="71">
        <v>0.7</v>
      </c>
      <c r="AD53" s="72">
        <v>1.5315398268111793</v>
      </c>
      <c r="AE53" s="66"/>
    </row>
    <row r="54" spans="1:31" ht="13">
      <c r="A54" s="7" t="s">
        <v>9</v>
      </c>
      <c r="B54" s="8"/>
      <c r="C54" s="12">
        <f t="shared" si="10"/>
        <v>240.56009375064735</v>
      </c>
      <c r="D54" s="13">
        <f t="shared" si="7"/>
        <v>224.01196490154032</v>
      </c>
      <c r="E54" s="13">
        <f t="shared" si="11"/>
        <v>197.71393545271957</v>
      </c>
      <c r="F54" s="14"/>
      <c r="G54" s="2"/>
      <c r="H54" s="8"/>
      <c r="I54" s="15">
        <f t="shared" si="12"/>
        <v>368.19056274862686</v>
      </c>
      <c r="J54" s="16">
        <f t="shared" si="3"/>
        <v>342.86273393714879</v>
      </c>
      <c r="K54" s="17">
        <f t="shared" si="13"/>
        <v>302.61214161746892</v>
      </c>
      <c r="L54" s="14"/>
      <c r="M54" s="2"/>
      <c r="N54" s="8"/>
      <c r="O54" s="13">
        <v>8</v>
      </c>
      <c r="P54" s="13">
        <f t="shared" si="5"/>
        <v>10</v>
      </c>
      <c r="Q54" s="13">
        <f t="shared" si="14"/>
        <v>8.9604785960616127</v>
      </c>
      <c r="R54" s="33">
        <f t="shared" si="15"/>
        <v>7.9085574181087823</v>
      </c>
      <c r="S54" s="124">
        <f t="shared" si="9"/>
        <v>2</v>
      </c>
      <c r="T54" s="14"/>
      <c r="U54" s="2"/>
      <c r="V54" s="8"/>
      <c r="W54" s="74">
        <v>36.665140183096291</v>
      </c>
      <c r="X54" s="68">
        <v>6.3450547654078786</v>
      </c>
      <c r="Y54" s="68">
        <v>14.593385237861691</v>
      </c>
      <c r="Z54" s="68">
        <v>5240</v>
      </c>
      <c r="AA54" s="69">
        <v>57.757745325618217</v>
      </c>
      <c r="AB54" s="70">
        <v>11</v>
      </c>
      <c r="AC54" s="71">
        <v>0.7</v>
      </c>
      <c r="AD54" s="72">
        <v>1.5305554508565951</v>
      </c>
      <c r="AE54" s="66"/>
    </row>
    <row r="55" spans="1:31" ht="13">
      <c r="A55" s="7" t="s">
        <v>28</v>
      </c>
      <c r="B55" s="8"/>
      <c r="C55" s="12">
        <f t="shared" si="10"/>
        <v>407.40582818296701</v>
      </c>
      <c r="D55" s="13">
        <f t="shared" si="7"/>
        <v>379.3803812622607</v>
      </c>
      <c r="E55" s="13">
        <f t="shared" si="11"/>
        <v>334.84277612529877</v>
      </c>
      <c r="F55" s="14"/>
      <c r="G55" s="2"/>
      <c r="H55" s="8"/>
      <c r="I55" s="15">
        <f t="shared" si="12"/>
        <v>519.2073314760064</v>
      </c>
      <c r="J55" s="16">
        <f t="shared" si="3"/>
        <v>483.49105914377191</v>
      </c>
      <c r="K55" s="17">
        <f t="shared" si="13"/>
        <v>426.73131366681491</v>
      </c>
      <c r="L55" s="14"/>
      <c r="M55" s="2"/>
      <c r="N55" s="8"/>
      <c r="O55" s="13">
        <v>15</v>
      </c>
      <c r="P55" s="13">
        <f t="shared" si="5"/>
        <v>16</v>
      </c>
      <c r="Q55" s="13">
        <f t="shared" si="14"/>
        <v>15.175215250490428</v>
      </c>
      <c r="R55" s="33">
        <f t="shared" si="15"/>
        <v>13.393711045011951</v>
      </c>
      <c r="S55" s="124">
        <f t="shared" si="9"/>
        <v>1</v>
      </c>
      <c r="T55" s="14"/>
      <c r="U55" s="2"/>
      <c r="V55" s="8"/>
      <c r="W55" s="74">
        <v>44.142048951380019</v>
      </c>
      <c r="X55" s="68">
        <v>1.838659281352081</v>
      </c>
      <c r="Y55" s="68">
        <v>8.3252142214647549</v>
      </c>
      <c r="Z55" s="68">
        <v>3520</v>
      </c>
      <c r="AA55" s="69">
        <v>68.432254749180572</v>
      </c>
      <c r="AB55" s="70">
        <v>11</v>
      </c>
      <c r="AC55" s="71">
        <v>0.7</v>
      </c>
      <c r="AD55" s="72">
        <v>1.2744229354589132</v>
      </c>
      <c r="AE55" s="66"/>
    </row>
    <row r="56" spans="1:31" ht="13">
      <c r="A56" s="7" t="s">
        <v>18</v>
      </c>
      <c r="B56" s="8"/>
      <c r="C56" s="12">
        <f t="shared" si="10"/>
        <v>566.83250222487709</v>
      </c>
      <c r="D56" s="13">
        <f t="shared" si="7"/>
        <v>527.84009439682779</v>
      </c>
      <c r="E56" s="13">
        <f t="shared" si="11"/>
        <v>465.87396525360424</v>
      </c>
      <c r="F56" s="14"/>
      <c r="G56" s="2"/>
      <c r="H56" s="8"/>
      <c r="I56" s="15">
        <f t="shared" si="12"/>
        <v>717.75888243314114</v>
      </c>
      <c r="J56" s="16">
        <f t="shared" si="3"/>
        <v>668.38424891056536</v>
      </c>
      <c r="K56" s="17">
        <f t="shared" si="13"/>
        <v>589.91884788297443</v>
      </c>
      <c r="L56" s="14"/>
      <c r="M56" s="2"/>
      <c r="N56" s="8"/>
      <c r="O56" s="13">
        <v>16</v>
      </c>
      <c r="P56" s="13">
        <f t="shared" si="5"/>
        <v>23</v>
      </c>
      <c r="Q56" s="13">
        <f t="shared" si="14"/>
        <v>21.113603775873113</v>
      </c>
      <c r="R56" s="33">
        <f t="shared" si="15"/>
        <v>18.634958610144171</v>
      </c>
      <c r="S56" s="124">
        <f t="shared" si="9"/>
        <v>7</v>
      </c>
      <c r="T56" s="14"/>
      <c r="U56" s="2"/>
      <c r="V56" s="8"/>
      <c r="W56" s="74">
        <v>47.3125</v>
      </c>
      <c r="X56" s="68">
        <v>6</v>
      </c>
      <c r="Y56" s="68">
        <v>16.6875</v>
      </c>
      <c r="Z56" s="68">
        <v>2320</v>
      </c>
      <c r="AA56" s="69">
        <v>50.991912397382841</v>
      </c>
      <c r="AB56" s="70">
        <v>7</v>
      </c>
      <c r="AC56" s="71">
        <v>0.7</v>
      </c>
      <c r="AD56" s="72">
        <v>1.2662627489000051</v>
      </c>
      <c r="AE56" s="66"/>
    </row>
    <row r="57" spans="1:31" ht="13">
      <c r="A57" s="7" t="s">
        <v>25</v>
      </c>
      <c r="B57" s="8"/>
      <c r="C57" s="12">
        <f t="shared" si="10"/>
        <v>169.65904367977336</v>
      </c>
      <c r="D57" s="13">
        <f t="shared" si="7"/>
        <v>157.98819806504176</v>
      </c>
      <c r="E57" s="13">
        <f t="shared" si="11"/>
        <v>139.44107140996894</v>
      </c>
      <c r="F57" s="14"/>
      <c r="G57" s="2"/>
      <c r="H57" s="8"/>
      <c r="I57" s="15">
        <f t="shared" si="12"/>
        <v>266.99986460954955</v>
      </c>
      <c r="J57" s="16">
        <f t="shared" si="3"/>
        <v>248.63294392305863</v>
      </c>
      <c r="K57" s="17">
        <f t="shared" si="13"/>
        <v>219.44451872394268</v>
      </c>
      <c r="L57" s="14"/>
      <c r="M57" s="2"/>
      <c r="N57" s="8"/>
      <c r="O57" s="13">
        <v>9</v>
      </c>
      <c r="P57" s="13">
        <f t="shared" si="5"/>
        <v>7</v>
      </c>
      <c r="Q57" s="13">
        <f t="shared" si="14"/>
        <v>6.3195279226016705</v>
      </c>
      <c r="R57" s="33">
        <f t="shared" si="15"/>
        <v>5.5776428563987572</v>
      </c>
      <c r="S57" s="124">
        <f t="shared" si="9"/>
        <v>-2</v>
      </c>
      <c r="T57" s="14"/>
      <c r="U57" s="2"/>
      <c r="V57" s="8"/>
      <c r="W57" s="74">
        <v>36.129675833518142</v>
      </c>
      <c r="X57" s="68">
        <v>0</v>
      </c>
      <c r="Y57" s="68">
        <v>11.54093202483921</v>
      </c>
      <c r="Z57" s="68">
        <v>9020</v>
      </c>
      <c r="AA57" s="69">
        <v>91.316729794339665</v>
      </c>
      <c r="AB57" s="70">
        <v>16</v>
      </c>
      <c r="AC57" s="71">
        <v>0.7</v>
      </c>
      <c r="AD57" s="72">
        <v>1.5737437793973674</v>
      </c>
      <c r="AE57" s="66"/>
    </row>
    <row r="58" spans="1:31" ht="13">
      <c r="A58" s="7" t="s">
        <v>5</v>
      </c>
      <c r="B58" s="8"/>
      <c r="C58" s="12">
        <f t="shared" si="10"/>
        <v>257.78963885282144</v>
      </c>
      <c r="D58" s="13">
        <f t="shared" si="7"/>
        <v>240.05628959613585</v>
      </c>
      <c r="E58" s="13">
        <f t="shared" si="11"/>
        <v>211.87472627674541</v>
      </c>
      <c r="F58" s="14"/>
      <c r="G58" s="2"/>
      <c r="H58" s="8"/>
      <c r="I58" s="15">
        <f t="shared" si="12"/>
        <v>388.37151090219072</v>
      </c>
      <c r="J58" s="16">
        <f t="shared" si="3"/>
        <v>361.65543466722903</v>
      </c>
      <c r="K58" s="17">
        <f t="shared" si="13"/>
        <v>319.19866109540152</v>
      </c>
      <c r="L58" s="14"/>
      <c r="M58" s="2"/>
      <c r="N58" s="8"/>
      <c r="O58" s="13">
        <v>6</v>
      </c>
      <c r="P58" s="13">
        <f t="shared" si="5"/>
        <v>10</v>
      </c>
      <c r="Q58" s="13">
        <f t="shared" si="14"/>
        <v>9.602251583845435</v>
      </c>
      <c r="R58" s="33">
        <f t="shared" si="15"/>
        <v>8.4749890510698158</v>
      </c>
      <c r="S58" s="124">
        <f t="shared" si="9"/>
        <v>4</v>
      </c>
      <c r="T58" s="14"/>
      <c r="U58" s="2"/>
      <c r="V58" s="8"/>
      <c r="W58" s="74">
        <v>37.188812911362469</v>
      </c>
      <c r="X58" s="68">
        <v>7.5181722040489234</v>
      </c>
      <c r="Y58" s="68">
        <v>13.92646382637712</v>
      </c>
      <c r="Z58" s="68">
        <v>8460</v>
      </c>
      <c r="AA58" s="69">
        <v>96.839709240986792</v>
      </c>
      <c r="AB58" s="70">
        <v>16</v>
      </c>
      <c r="AC58" s="71">
        <v>0.7</v>
      </c>
      <c r="AD58" s="72">
        <v>1.5065442995710225</v>
      </c>
      <c r="AE58" s="66"/>
    </row>
    <row r="59" spans="1:31" ht="13">
      <c r="A59" s="7" t="s">
        <v>8</v>
      </c>
      <c r="B59" s="8"/>
      <c r="C59" s="12">
        <f t="shared" si="10"/>
        <v>195.33609558668701</v>
      </c>
      <c r="D59" s="13">
        <f t="shared" si="7"/>
        <v>181.8989255712788</v>
      </c>
      <c r="E59" s="13">
        <f t="shared" si="11"/>
        <v>160.54478360174218</v>
      </c>
      <c r="F59" s="14"/>
      <c r="G59" s="2"/>
      <c r="H59" s="8"/>
      <c r="I59" s="15">
        <f t="shared" si="12"/>
        <v>294.66535126984667</v>
      </c>
      <c r="J59" s="16">
        <f t="shared" si="3"/>
        <v>274.3953217559939</v>
      </c>
      <c r="K59" s="17">
        <f t="shared" si="13"/>
        <v>242.18250555517429</v>
      </c>
      <c r="L59" s="14"/>
      <c r="M59" s="2"/>
      <c r="N59" s="8"/>
      <c r="O59" s="13">
        <v>8</v>
      </c>
      <c r="P59" s="13">
        <f t="shared" si="5"/>
        <v>8</v>
      </c>
      <c r="Q59" s="13">
        <f t="shared" si="14"/>
        <v>7.2759570228511521</v>
      </c>
      <c r="R59" s="33">
        <f t="shared" si="15"/>
        <v>6.4217913440696872</v>
      </c>
      <c r="S59" s="124">
        <f t="shared" si="9"/>
        <v>0</v>
      </c>
      <c r="T59" s="14"/>
      <c r="U59" s="2"/>
      <c r="V59" s="8"/>
      <c r="W59" s="74">
        <v>34.565653578370451</v>
      </c>
      <c r="X59" s="68">
        <v>0</v>
      </c>
      <c r="Y59" s="68">
        <v>13.77686665551413</v>
      </c>
      <c r="Z59" s="68">
        <v>5380</v>
      </c>
      <c r="AA59" s="69">
        <v>64.401457022773073</v>
      </c>
      <c r="AB59" s="70">
        <v>11</v>
      </c>
      <c r="AC59" s="71">
        <v>0.7</v>
      </c>
      <c r="AD59" s="72">
        <v>1.5085043569895609</v>
      </c>
      <c r="AE59" s="66"/>
    </row>
    <row r="60" spans="1:31" ht="13">
      <c r="A60" s="7" t="s">
        <v>1</v>
      </c>
      <c r="B60" s="8"/>
      <c r="C60" s="12">
        <f t="shared" si="10"/>
        <v>280.67659849665426</v>
      </c>
      <c r="D60" s="13">
        <f t="shared" si="7"/>
        <v>261.36885528606939</v>
      </c>
      <c r="E60" s="13">
        <f t="shared" si="11"/>
        <v>230.68528953841516</v>
      </c>
      <c r="F60" s="14"/>
      <c r="G60" s="2"/>
      <c r="H60" s="8"/>
      <c r="I60" s="15">
        <f t="shared" si="12"/>
        <v>403.73932437704502</v>
      </c>
      <c r="J60" s="16">
        <f t="shared" si="3"/>
        <v>375.96609625314807</v>
      </c>
      <c r="K60" s="17">
        <f t="shared" si="13"/>
        <v>331.82931331224955</v>
      </c>
      <c r="L60" s="14"/>
      <c r="M60" s="2"/>
      <c r="N60" s="8"/>
      <c r="O60" s="13">
        <v>6</v>
      </c>
      <c r="P60" s="13">
        <f t="shared" si="5"/>
        <v>11</v>
      </c>
      <c r="Q60" s="13">
        <f t="shared" si="14"/>
        <v>10.454754211442776</v>
      </c>
      <c r="R60" s="33">
        <f t="shared" si="15"/>
        <v>9.2274115815366073</v>
      </c>
      <c r="S60" s="124">
        <f t="shared" si="9"/>
        <v>5</v>
      </c>
      <c r="T60" s="14"/>
      <c r="U60" s="2"/>
      <c r="V60" s="8"/>
      <c r="W60" s="74">
        <v>36.259345137717823</v>
      </c>
      <c r="X60" s="68">
        <v>6.2723130972456431</v>
      </c>
      <c r="Y60" s="68">
        <v>13.46834176503654</v>
      </c>
      <c r="Z60" s="68">
        <v>7410</v>
      </c>
      <c r="AA60" s="69">
        <v>99.009380363943194</v>
      </c>
      <c r="AB60" s="70">
        <v>14</v>
      </c>
      <c r="AC60" s="71">
        <v>0.7</v>
      </c>
      <c r="AD60" s="72">
        <v>1.438450253920466</v>
      </c>
      <c r="AE60" s="66"/>
    </row>
    <row r="61" spans="1:31" ht="13">
      <c r="A61" s="7" t="s">
        <v>13</v>
      </c>
      <c r="B61" s="8"/>
      <c r="C61" s="12">
        <f t="shared" si="10"/>
        <v>118.04677112547505</v>
      </c>
      <c r="D61" s="13">
        <f t="shared" si="7"/>
        <v>109.92633373975362</v>
      </c>
      <c r="E61" s="13">
        <f t="shared" si="11"/>
        <v>97.021460720316682</v>
      </c>
      <c r="F61" s="14"/>
      <c r="G61" s="2"/>
      <c r="H61" s="8"/>
      <c r="I61" s="15">
        <f t="shared" si="12"/>
        <v>166.08008371272055</v>
      </c>
      <c r="J61" s="16">
        <f t="shared" si="3"/>
        <v>154.6554347541225</v>
      </c>
      <c r="K61" s="17">
        <f t="shared" si="13"/>
        <v>136.49956000264788</v>
      </c>
      <c r="L61" s="14"/>
      <c r="M61" s="2"/>
      <c r="N61" s="8"/>
      <c r="O61" s="13">
        <v>4</v>
      </c>
      <c r="P61" s="13">
        <f t="shared" si="5"/>
        <v>5</v>
      </c>
      <c r="Q61" s="13">
        <f t="shared" si="14"/>
        <v>4.3970533495901449</v>
      </c>
      <c r="R61" s="33">
        <f t="shared" si="15"/>
        <v>3.8808584288126671</v>
      </c>
      <c r="S61" s="124">
        <f t="shared" si="9"/>
        <v>1</v>
      </c>
      <c r="T61" s="14"/>
      <c r="U61" s="2"/>
      <c r="V61" s="8"/>
      <c r="W61" s="74">
        <v>17.906843983201149</v>
      </c>
      <c r="X61" s="68">
        <v>0</v>
      </c>
      <c r="Y61" s="68">
        <v>5.5839733293176721</v>
      </c>
      <c r="Z61" s="68">
        <v>2630</v>
      </c>
      <c r="AA61" s="69">
        <v>37.23317053205497</v>
      </c>
      <c r="AB61" s="70">
        <v>7</v>
      </c>
      <c r="AC61" s="71">
        <v>0.7</v>
      </c>
      <c r="AD61" s="72">
        <v>1.4069006896951854</v>
      </c>
      <c r="AE61" s="66"/>
    </row>
    <row r="62" spans="1:31" ht="13">
      <c r="A62" s="7" t="s">
        <v>10</v>
      </c>
      <c r="B62" s="8"/>
      <c r="C62" s="12">
        <f t="shared" si="10"/>
        <v>143.36531996728135</v>
      </c>
      <c r="D62" s="13">
        <f t="shared" si="7"/>
        <v>133.50321960673207</v>
      </c>
      <c r="E62" s="13">
        <f t="shared" si="11"/>
        <v>117.83052282790887</v>
      </c>
      <c r="F62" s="14"/>
      <c r="G62" s="2"/>
      <c r="H62" s="8"/>
      <c r="I62" s="15">
        <f t="shared" si="12"/>
        <v>243.46471478555688</v>
      </c>
      <c r="J62" s="16">
        <f t="shared" si="3"/>
        <v>226.71677705545841</v>
      </c>
      <c r="K62" s="17">
        <f t="shared" si="13"/>
        <v>200.10121443510135</v>
      </c>
      <c r="L62" s="14"/>
      <c r="M62" s="2"/>
      <c r="N62" s="8"/>
      <c r="O62" s="13">
        <v>10</v>
      </c>
      <c r="P62" s="13">
        <f t="shared" si="5"/>
        <v>6</v>
      </c>
      <c r="Q62" s="13">
        <f t="shared" si="14"/>
        <v>5.3401287842692833</v>
      </c>
      <c r="R62" s="33">
        <f t="shared" si="15"/>
        <v>4.7132209131163547</v>
      </c>
      <c r="S62" s="124">
        <f t="shared" si="9"/>
        <v>-4</v>
      </c>
      <c r="T62" s="14"/>
      <c r="U62" s="2"/>
      <c r="V62" s="8"/>
      <c r="W62" s="74">
        <v>39.583333333333329</v>
      </c>
      <c r="X62" s="68">
        <v>0</v>
      </c>
      <c r="Y62" s="68">
        <v>9.4166666666666661</v>
      </c>
      <c r="Z62" s="68">
        <v>6980</v>
      </c>
      <c r="AA62" s="69">
        <v>54.435210573655603</v>
      </c>
      <c r="AB62" s="70">
        <v>13</v>
      </c>
      <c r="AC62" s="71">
        <v>0.7</v>
      </c>
      <c r="AD62" s="72">
        <v>1.6982120560336356</v>
      </c>
      <c r="AE62" s="66"/>
    </row>
    <row r="63" spans="1:31" ht="13">
      <c r="A63" s="7" t="s">
        <v>22</v>
      </c>
      <c r="B63" s="8"/>
      <c r="C63" s="12">
        <f t="shared" si="10"/>
        <v>36.342791947839096</v>
      </c>
      <c r="D63" s="13">
        <f t="shared" si="7"/>
        <v>33.842771289747247</v>
      </c>
      <c r="E63" s="13">
        <f t="shared" si="11"/>
        <v>29.869777274009476</v>
      </c>
      <c r="F63" s="14"/>
      <c r="G63" s="2"/>
      <c r="H63" s="8"/>
      <c r="I63" s="15">
        <f t="shared" si="12"/>
        <v>50.864617597636673</v>
      </c>
      <c r="J63" s="16">
        <f t="shared" si="3"/>
        <v>47.365640553095247</v>
      </c>
      <c r="K63" s="17">
        <f t="shared" si="13"/>
        <v>41.805120557321608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1.3537108515898899</v>
      </c>
      <c r="R63" s="33">
        <f t="shared" si="15"/>
        <v>1.1947910909603789</v>
      </c>
      <c r="S63" s="124">
        <f t="shared" si="9"/>
        <v>0</v>
      </c>
      <c r="T63" s="14"/>
      <c r="U63" s="2"/>
      <c r="V63" s="8"/>
      <c r="W63" s="74">
        <v>4.1827177760920407</v>
      </c>
      <c r="X63" s="68">
        <v>0</v>
      </c>
      <c r="Y63" s="68">
        <v>2.588707408812188</v>
      </c>
      <c r="Z63" s="68">
        <v>1650</v>
      </c>
      <c r="AA63" s="69">
        <v>26.743926489853692</v>
      </c>
      <c r="AB63" s="70">
        <v>7</v>
      </c>
      <c r="AC63" s="71">
        <v>0.7</v>
      </c>
      <c r="AD63" s="72">
        <v>1.399579252761868</v>
      </c>
      <c r="AE63" s="66"/>
    </row>
    <row r="64" spans="1:31" ht="13">
      <c r="A64" s="7" t="s">
        <v>23</v>
      </c>
      <c r="B64" s="8"/>
      <c r="C64" s="12">
        <f t="shared" si="10"/>
        <v>84.52596600997154</v>
      </c>
      <c r="D64" s="13">
        <f t="shared" si="7"/>
        <v>78.711424808145594</v>
      </c>
      <c r="E64" s="13">
        <f t="shared" si="11"/>
        <v>69.471046203935515</v>
      </c>
      <c r="F64" s="14"/>
      <c r="G64" s="2"/>
      <c r="H64" s="8"/>
      <c r="I64" s="15">
        <f t="shared" si="12"/>
        <v>116.73843697177212</v>
      </c>
      <c r="J64" s="16">
        <f t="shared" si="3"/>
        <v>108.70799989248391</v>
      </c>
      <c r="K64" s="17">
        <f t="shared" si="13"/>
        <v>95.946153962729781</v>
      </c>
      <c r="L64" s="14"/>
      <c r="M64" s="2"/>
      <c r="N64" s="8"/>
      <c r="O64" s="13">
        <v>2</v>
      </c>
      <c r="P64" s="13">
        <f t="shared" si="5"/>
        <v>3</v>
      </c>
      <c r="Q64" s="13">
        <f t="shared" si="14"/>
        <v>3.1484569923258237</v>
      </c>
      <c r="R64" s="33">
        <f t="shared" si="15"/>
        <v>2.7788418481574206</v>
      </c>
      <c r="S64" s="124">
        <f t="shared" si="9"/>
        <v>1</v>
      </c>
      <c r="T64" s="14"/>
      <c r="U64" s="2"/>
      <c r="V64" s="8"/>
      <c r="W64" s="74">
        <v>11.899904135000069</v>
      </c>
      <c r="X64" s="68">
        <v>0</v>
      </c>
      <c r="Y64" s="68">
        <v>3.720221285490815</v>
      </c>
      <c r="Z64" s="68">
        <v>1950</v>
      </c>
      <c r="AA64" s="69">
        <v>29.034144395148875</v>
      </c>
      <c r="AB64" s="70">
        <v>7</v>
      </c>
      <c r="AC64" s="71">
        <v>0.7</v>
      </c>
      <c r="AD64" s="72">
        <v>1.3810955672248746</v>
      </c>
      <c r="AE64" s="66"/>
    </row>
    <row r="65" spans="1:31" ht="13">
      <c r="A65" s="7" t="s">
        <v>52</v>
      </c>
      <c r="B65" s="8"/>
      <c r="C65" s="12">
        <f t="shared" si="10"/>
        <v>419.69829423139129</v>
      </c>
      <c r="D65" s="13">
        <f t="shared" si="7"/>
        <v>390.82724857121389</v>
      </c>
      <c r="E65" s="13">
        <f t="shared" si="11"/>
        <v>344.94583104583819</v>
      </c>
      <c r="F65" s="14"/>
      <c r="G65" s="2"/>
      <c r="H65" s="8"/>
      <c r="I65" s="15">
        <f t="shared" si="12"/>
        <v>598.18945701733787</v>
      </c>
      <c r="J65" s="16">
        <f t="shared" si="3"/>
        <v>557.04000426911523</v>
      </c>
      <c r="K65" s="17">
        <f t="shared" si="13"/>
        <v>491.64593282797983</v>
      </c>
      <c r="L65" s="14"/>
      <c r="M65" s="2"/>
      <c r="N65" s="8"/>
      <c r="O65" s="13">
        <v>13</v>
      </c>
      <c r="P65" s="13">
        <f t="shared" si="5"/>
        <v>17</v>
      </c>
      <c r="Q65" s="13">
        <f t="shared" si="14"/>
        <v>15.633089942848555</v>
      </c>
      <c r="R65" s="33">
        <f t="shared" si="15"/>
        <v>13.797833241833528</v>
      </c>
      <c r="S65" s="124">
        <f t="shared" si="9"/>
        <v>4</v>
      </c>
      <c r="T65" s="14"/>
      <c r="U65" s="2"/>
      <c r="V65" s="8"/>
      <c r="W65" s="74">
        <v>52.280124303008343</v>
      </c>
      <c r="X65" s="68">
        <v>14.18976658564001</v>
      </c>
      <c r="Y65" s="68">
        <v>12.60258382347479</v>
      </c>
      <c r="Z65" s="68">
        <v>8250</v>
      </c>
      <c r="AA65" s="69">
        <v>104.43165768641114</v>
      </c>
      <c r="AB65" s="70">
        <v>15</v>
      </c>
      <c r="AC65" s="71">
        <v>0.7</v>
      </c>
      <c r="AD65" s="72">
        <v>1.4252844608597324</v>
      </c>
      <c r="AE65" s="66"/>
    </row>
    <row r="66" spans="1:31" ht="13">
      <c r="A66" s="7" t="s">
        <v>57</v>
      </c>
      <c r="B66" s="8"/>
      <c r="C66" s="12">
        <f t="shared" si="10"/>
        <v>219.19983624773462</v>
      </c>
      <c r="D66" s="13">
        <f t="shared" si="7"/>
        <v>204.12107951225295</v>
      </c>
      <c r="E66" s="13">
        <f t="shared" si="11"/>
        <v>180.15815341365061</v>
      </c>
      <c r="F66" s="14"/>
      <c r="G66" s="2"/>
      <c r="H66" s="8"/>
      <c r="I66" s="15">
        <f t="shared" si="12"/>
        <v>318.04761329667809</v>
      </c>
      <c r="J66" s="16">
        <f t="shared" si="3"/>
        <v>296.16911797799958</v>
      </c>
      <c r="K66" s="17">
        <f t="shared" si="13"/>
        <v>261.40015289240677</v>
      </c>
      <c r="L66" s="14"/>
      <c r="M66" s="2"/>
      <c r="N66" s="8"/>
      <c r="O66" s="13">
        <v>7</v>
      </c>
      <c r="P66" s="13">
        <f t="shared" si="5"/>
        <v>9</v>
      </c>
      <c r="Q66" s="13">
        <f t="shared" si="14"/>
        <v>8.1648431804901183</v>
      </c>
      <c r="R66" s="33">
        <f t="shared" si="15"/>
        <v>7.2063261365460241</v>
      </c>
      <c r="S66" s="124">
        <f t="shared" si="9"/>
        <v>2</v>
      </c>
      <c r="T66" s="14"/>
      <c r="U66" s="2"/>
      <c r="V66" s="8"/>
      <c r="W66" s="74">
        <v>34.468202421888797</v>
      </c>
      <c r="X66" s="68">
        <v>3.3072124569888608</v>
      </c>
      <c r="Y66" s="68">
        <v>8.814377986595721</v>
      </c>
      <c r="Z66" s="68">
        <v>6170</v>
      </c>
      <c r="AA66" s="69">
        <v>75.645151538718636</v>
      </c>
      <c r="AB66" s="70">
        <v>12</v>
      </c>
      <c r="AC66" s="71">
        <v>0.7</v>
      </c>
      <c r="AD66" s="72">
        <v>1.4509482248756242</v>
      </c>
      <c r="AE66" s="66"/>
    </row>
    <row r="67" spans="1:31" ht="13">
      <c r="A67" s="2" t="s">
        <v>53</v>
      </c>
      <c r="B67" s="8"/>
      <c r="C67" s="12">
        <f t="shared" si="10"/>
        <v>358.72263696464995</v>
      </c>
      <c r="D67" s="13">
        <f t="shared" si="7"/>
        <v>334.04610676785165</v>
      </c>
      <c r="E67" s="13">
        <f t="shared" si="11"/>
        <v>294.83054809487618</v>
      </c>
      <c r="F67" s="14"/>
      <c r="G67" s="2"/>
      <c r="H67" s="8"/>
      <c r="I67" s="15">
        <f t="shared" si="12"/>
        <v>506.67081497503716</v>
      </c>
      <c r="J67" s="16">
        <f t="shared" si="3"/>
        <v>471.81692961290435</v>
      </c>
      <c r="K67" s="17">
        <f t="shared" si="13"/>
        <v>416.42767611983328</v>
      </c>
      <c r="L67" s="14"/>
      <c r="M67" s="2"/>
      <c r="N67" s="8"/>
      <c r="O67" s="13">
        <v>12</v>
      </c>
      <c r="P67" s="13">
        <f t="shared" si="5"/>
        <v>14</v>
      </c>
      <c r="Q67" s="13">
        <f t="shared" si="14"/>
        <v>13.361844270714066</v>
      </c>
      <c r="R67" s="33">
        <f t="shared" si="15"/>
        <v>11.793221923795047</v>
      </c>
      <c r="S67" s="124">
        <f t="shared" si="9"/>
        <v>2</v>
      </c>
      <c r="T67" s="14"/>
      <c r="U67" s="2"/>
      <c r="V67" s="8"/>
      <c r="W67" s="74">
        <v>37.368810212486792</v>
      </c>
      <c r="X67" s="68">
        <v>14.942725171625851</v>
      </c>
      <c r="Y67" s="68">
        <v>10.842662215121029</v>
      </c>
      <c r="Z67" s="68">
        <v>6360</v>
      </c>
      <c r="AA67" s="69">
        <v>84.05681958134538</v>
      </c>
      <c r="AB67" s="70">
        <v>12</v>
      </c>
      <c r="AC67" s="71">
        <v>0.7</v>
      </c>
      <c r="AD67" s="72">
        <v>1.4124305598951277</v>
      </c>
      <c r="AE67" s="66"/>
    </row>
    <row r="68" spans="1:31" ht="13">
      <c r="A68" s="2" t="s">
        <v>59</v>
      </c>
      <c r="B68" s="8"/>
      <c r="C68" s="12">
        <f t="shared" si="10"/>
        <v>276.2042674219083</v>
      </c>
      <c r="D68" s="13">
        <f t="shared" si="7"/>
        <v>257.20417586595522</v>
      </c>
      <c r="E68" s="13">
        <f t="shared" si="11"/>
        <v>227.00952535139223</v>
      </c>
      <c r="F68" s="14"/>
      <c r="G68" s="2"/>
      <c r="H68" s="8"/>
      <c r="I68" s="15">
        <f t="shared" si="12"/>
        <v>418.82962382169018</v>
      </c>
      <c r="J68" s="16">
        <f t="shared" si="3"/>
        <v>390.01833399899613</v>
      </c>
      <c r="K68" s="17">
        <f t="shared" si="13"/>
        <v>344.23187952280892</v>
      </c>
      <c r="L68" s="14"/>
      <c r="M68" s="2"/>
      <c r="N68" s="8"/>
      <c r="O68" s="13">
        <v>16</v>
      </c>
      <c r="P68" s="13">
        <f t="shared" si="5"/>
        <v>11</v>
      </c>
      <c r="Q68" s="13">
        <f t="shared" si="14"/>
        <v>10.288167034638208</v>
      </c>
      <c r="R68" s="33">
        <f t="shared" si="15"/>
        <v>9.0803810140556891</v>
      </c>
      <c r="S68" s="124">
        <f t="shared" si="9"/>
        <v>-5</v>
      </c>
      <c r="T68" s="14"/>
      <c r="U68" s="2"/>
      <c r="V68" s="8"/>
      <c r="W68" s="74">
        <v>43.25</v>
      </c>
      <c r="X68" s="68">
        <v>11.54166666666665</v>
      </c>
      <c r="Y68" s="68">
        <v>8.2083333333333499</v>
      </c>
      <c r="Z68" s="68">
        <v>4300</v>
      </c>
      <c r="AA68" s="69">
        <v>42.861766344657148</v>
      </c>
      <c r="AB68" s="70">
        <v>11</v>
      </c>
      <c r="AC68" s="71">
        <v>0.7</v>
      </c>
      <c r="AD68" s="72">
        <v>1.5163763678637101</v>
      </c>
      <c r="AE68" s="66"/>
    </row>
    <row r="69" spans="1:31" ht="13">
      <c r="A69" s="2" t="s">
        <v>36</v>
      </c>
      <c r="B69" s="8"/>
      <c r="C69" s="12">
        <f t="shared" si="10"/>
        <v>584.32544383413483</v>
      </c>
      <c r="D69" s="13">
        <f t="shared" si="7"/>
        <v>544.12969655278471</v>
      </c>
      <c r="E69" s="13">
        <f t="shared" si="11"/>
        <v>480.25123903283708</v>
      </c>
      <c r="F69" s="14"/>
      <c r="G69" s="2"/>
      <c r="H69" s="8"/>
      <c r="I69" s="15">
        <f t="shared" si="12"/>
        <v>752.5326164179545</v>
      </c>
      <c r="J69" s="16">
        <f t="shared" si="3"/>
        <v>700.7658977345634</v>
      </c>
      <c r="K69" s="17">
        <f t="shared" si="13"/>
        <v>618.49903210775267</v>
      </c>
      <c r="L69" s="14"/>
      <c r="M69" s="2"/>
      <c r="N69" s="8"/>
      <c r="O69" s="13">
        <v>18</v>
      </c>
      <c r="P69" s="13">
        <f t="shared" si="5"/>
        <v>23</v>
      </c>
      <c r="Q69" s="13">
        <f t="shared" si="14"/>
        <v>21.765187862111389</v>
      </c>
      <c r="R69" s="33">
        <f t="shared" si="15"/>
        <v>19.210049561313483</v>
      </c>
      <c r="S69" s="124">
        <f t="shared" si="9"/>
        <v>5</v>
      </c>
      <c r="T69" s="14"/>
      <c r="U69" s="2"/>
      <c r="V69" s="8"/>
      <c r="W69" s="74">
        <v>57.072916666666501</v>
      </c>
      <c r="X69" s="68">
        <v>10.21875</v>
      </c>
      <c r="Y69" s="68">
        <v>9.7083333333333499</v>
      </c>
      <c r="Z69" s="68">
        <v>3440</v>
      </c>
      <c r="AA69" s="69">
        <v>61.978940834974587</v>
      </c>
      <c r="AB69" s="70">
        <v>11</v>
      </c>
      <c r="AC69" s="71">
        <v>0.7</v>
      </c>
      <c r="AD69" s="72">
        <v>1.2878655625195854</v>
      </c>
      <c r="AE69" s="66"/>
    </row>
    <row r="70" spans="1:31" ht="13">
      <c r="A70" s="7" t="s">
        <v>321</v>
      </c>
      <c r="B70" s="8"/>
      <c r="C70" s="12">
        <f t="shared" si="10"/>
        <v>365.7847671053724</v>
      </c>
      <c r="D70" s="13">
        <f t="shared" si="7"/>
        <v>340.62243297619381</v>
      </c>
      <c r="E70" s="13">
        <f t="shared" si="11"/>
        <v>300.63484223623453</v>
      </c>
      <c r="F70" s="14"/>
      <c r="G70" s="2"/>
      <c r="H70" s="8"/>
      <c r="I70" s="15">
        <f t="shared" si="12"/>
        <v>537.92204409713827</v>
      </c>
      <c r="J70" s="16">
        <f t="shared" si="3"/>
        <v>500.9183866836961</v>
      </c>
      <c r="K70" s="17">
        <f t="shared" si="13"/>
        <v>442.11274882299699</v>
      </c>
      <c r="L70" s="14"/>
      <c r="M70" s="2"/>
      <c r="N70" s="8"/>
      <c r="O70" s="13">
        <v>12</v>
      </c>
      <c r="P70" s="13">
        <f t="shared" si="5"/>
        <v>15</v>
      </c>
      <c r="Q70" s="13">
        <f t="shared" si="14"/>
        <v>13.624897319047752</v>
      </c>
      <c r="R70" s="33">
        <f t="shared" si="15"/>
        <v>12.02539368944938</v>
      </c>
      <c r="S70" s="124">
        <f t="shared" si="9"/>
        <v>3</v>
      </c>
      <c r="T70" s="14"/>
      <c r="U70" s="2"/>
      <c r="V70" s="8"/>
      <c r="W70" s="74">
        <v>56.017448031534499</v>
      </c>
      <c r="X70" s="68">
        <v>7.3472072043373071</v>
      </c>
      <c r="Y70" s="68">
        <v>16.43793709907197</v>
      </c>
      <c r="Z70" s="68">
        <v>9230</v>
      </c>
      <c r="AA70" s="69">
        <v>110.41810391735308</v>
      </c>
      <c r="AB70" s="70">
        <v>17</v>
      </c>
      <c r="AC70" s="71">
        <v>0.7</v>
      </c>
      <c r="AD70" s="72">
        <v>1.4705971720855666</v>
      </c>
      <c r="AE70" s="66"/>
    </row>
    <row r="71" spans="1:31" ht="13">
      <c r="A71" s="7" t="s">
        <v>322</v>
      </c>
      <c r="B71" s="8"/>
      <c r="C71" s="12">
        <f t="shared" si="10"/>
        <v>202.93368123115269</v>
      </c>
      <c r="D71" s="13">
        <f t="shared" si="7"/>
        <v>188.9738732992617</v>
      </c>
      <c r="E71" s="13">
        <f t="shared" si="11"/>
        <v>166.7891632670721</v>
      </c>
      <c r="F71" s="14"/>
      <c r="G71" s="2"/>
      <c r="H71" s="8"/>
      <c r="I71" s="15">
        <f t="shared" si="12"/>
        <v>270.53612924745818</v>
      </c>
      <c r="J71" s="16">
        <f t="shared" si="3"/>
        <v>251.92594891652553</v>
      </c>
      <c r="K71" s="17">
        <f t="shared" si="13"/>
        <v>222.35093926719341</v>
      </c>
      <c r="L71" s="14"/>
      <c r="M71" s="2"/>
      <c r="N71" s="8"/>
      <c r="O71" s="13">
        <v>7</v>
      </c>
      <c r="P71" s="13">
        <f t="shared" si="5"/>
        <v>8</v>
      </c>
      <c r="Q71" s="13">
        <f t="shared" si="14"/>
        <v>7.5589549319704679</v>
      </c>
      <c r="R71" s="33">
        <f t="shared" si="15"/>
        <v>6.6715665306828837</v>
      </c>
      <c r="S71" s="124">
        <f t="shared" si="9"/>
        <v>1</v>
      </c>
      <c r="T71" s="14"/>
      <c r="U71" s="2"/>
      <c r="V71" s="8"/>
      <c r="W71" s="74">
        <v>21.31272071867031</v>
      </c>
      <c r="X71" s="68">
        <v>2.7360619468813892</v>
      </c>
      <c r="Y71" s="68">
        <v>7.1162544539397743</v>
      </c>
      <c r="Z71" s="68">
        <v>2190</v>
      </c>
      <c r="AA71" s="69">
        <v>37.532418405581389</v>
      </c>
      <c r="AB71" s="70">
        <v>7</v>
      </c>
      <c r="AC71" s="71">
        <v>0.7</v>
      </c>
      <c r="AD71" s="72">
        <v>1.3331258153214229</v>
      </c>
      <c r="AE71" s="66"/>
    </row>
    <row r="72" spans="1:31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1"/>
      <c r="S72" s="104"/>
      <c r="T72" s="21"/>
      <c r="U72" s="21"/>
      <c r="V72" s="2"/>
      <c r="W72" s="74"/>
      <c r="X72" s="68"/>
      <c r="Y72" s="68"/>
      <c r="Z72" s="68"/>
      <c r="AA72" s="69"/>
      <c r="AB72" s="70"/>
      <c r="AC72" s="71"/>
      <c r="AD72" s="72"/>
      <c r="AE72" s="66"/>
    </row>
    <row r="73" spans="1:31" ht="13">
      <c r="A73" s="22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1"/>
      <c r="S73" s="104"/>
      <c r="T73" s="21"/>
      <c r="U73" s="21"/>
      <c r="V73" s="2"/>
      <c r="W73" s="74"/>
      <c r="X73" s="68"/>
      <c r="Y73" s="68"/>
      <c r="Z73" s="68"/>
      <c r="AA73" s="69"/>
      <c r="AB73" s="70"/>
      <c r="AC73" s="71"/>
      <c r="AD73" s="72"/>
      <c r="AE73" s="66"/>
    </row>
    <row r="74" spans="1:31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1"/>
      <c r="S74" s="104"/>
      <c r="T74" s="21"/>
      <c r="U74" s="21"/>
      <c r="V74" s="2"/>
      <c r="W74" s="74"/>
      <c r="X74" s="68"/>
      <c r="Y74" s="68"/>
      <c r="Z74" s="68"/>
      <c r="AA74" s="69"/>
      <c r="AB74" s="70"/>
      <c r="AC74" s="71"/>
      <c r="AD74" s="72"/>
      <c r="AE74" s="66"/>
    </row>
    <row r="75" spans="1:31" ht="13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1"/>
      <c r="S75" s="104"/>
      <c r="T75" s="21"/>
      <c r="U75" s="21"/>
      <c r="V75" s="2"/>
      <c r="W75" s="74"/>
      <c r="X75" s="68"/>
      <c r="Y75" s="68"/>
      <c r="Z75" s="68"/>
      <c r="AA75" s="69"/>
      <c r="AB75" s="70"/>
      <c r="AC75" s="71"/>
      <c r="AD75" s="72"/>
      <c r="AE75" s="66"/>
    </row>
    <row r="76" spans="1:31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04"/>
      <c r="T76" s="2"/>
      <c r="U76" s="2"/>
      <c r="V76" s="2"/>
      <c r="W76" s="56"/>
      <c r="X76" s="75"/>
      <c r="Y76" s="75"/>
      <c r="Z76" s="75"/>
      <c r="AA76" s="76"/>
      <c r="AB76" s="76"/>
      <c r="AC76" s="76"/>
      <c r="AD76" s="77"/>
      <c r="AE76" s="78"/>
    </row>
    <row r="77" spans="1:31">
      <c r="A77" s="79"/>
      <c r="C77" s="80"/>
      <c r="D77" s="80"/>
      <c r="E77" s="80"/>
      <c r="I77" s="80"/>
      <c r="J77" s="80"/>
      <c r="K77" s="80"/>
      <c r="L77" s="80"/>
      <c r="M77" s="80"/>
      <c r="N77" s="80"/>
      <c r="O77" s="80"/>
      <c r="P77" s="80"/>
      <c r="Q77" s="80"/>
      <c r="W77" s="37"/>
      <c r="AC77" s="37"/>
      <c r="AD77" s="37"/>
      <c r="AE77" s="37"/>
    </row>
    <row r="78" spans="1:31">
      <c r="A78" s="79"/>
      <c r="C78" s="80"/>
      <c r="D78" s="80"/>
      <c r="E78" s="80"/>
      <c r="I78" s="80"/>
      <c r="J78" s="80"/>
      <c r="K78" s="80"/>
      <c r="L78" s="80"/>
      <c r="M78" s="80"/>
      <c r="N78" s="80"/>
      <c r="O78" s="80"/>
      <c r="P78" s="80"/>
      <c r="Q78" s="80"/>
    </row>
    <row r="79" spans="1:31">
      <c r="A79" s="79"/>
      <c r="C79" s="80"/>
      <c r="D79" s="80"/>
      <c r="E79" s="80"/>
      <c r="I79" s="80"/>
      <c r="J79" s="80"/>
      <c r="K79" s="80"/>
      <c r="L79" s="80"/>
      <c r="M79" s="80"/>
      <c r="N79" s="80"/>
      <c r="O79" s="80"/>
      <c r="P79" s="80"/>
      <c r="Q79" s="80"/>
    </row>
    <row r="80" spans="1:31">
      <c r="A80" s="79"/>
      <c r="C80" s="80"/>
      <c r="D80" s="80"/>
      <c r="E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17">
      <c r="A81" s="79"/>
      <c r="C81" s="80"/>
      <c r="D81" s="80"/>
      <c r="E81" s="80"/>
      <c r="I81" s="80"/>
      <c r="J81" s="80"/>
      <c r="K81" s="80"/>
      <c r="L81" s="80"/>
      <c r="M81" s="80"/>
      <c r="N81" s="80"/>
      <c r="O81" s="80"/>
      <c r="P81" s="80"/>
      <c r="Q81" s="80"/>
    </row>
    <row r="82" spans="1:17">
      <c r="A82" s="79"/>
      <c r="C82" s="80"/>
      <c r="D82" s="80"/>
      <c r="E82" s="80"/>
      <c r="I82" s="80"/>
      <c r="J82" s="80"/>
      <c r="K82" s="80"/>
      <c r="L82" s="80"/>
      <c r="M82" s="80"/>
      <c r="N82" s="80"/>
      <c r="O82" s="80"/>
      <c r="P82" s="80"/>
      <c r="Q82" s="80"/>
    </row>
    <row r="83" spans="1:17">
      <c r="A83" s="79"/>
      <c r="C83" s="80"/>
      <c r="D83" s="80"/>
      <c r="E83" s="80"/>
      <c r="I83" s="80"/>
      <c r="J83" s="80"/>
      <c r="K83" s="80"/>
      <c r="L83" s="80"/>
      <c r="M83" s="80"/>
      <c r="N83" s="80"/>
      <c r="O83" s="80"/>
      <c r="P83" s="80"/>
      <c r="Q83" s="80"/>
    </row>
    <row r="84" spans="1:17">
      <c r="A84" s="79"/>
      <c r="C84" s="80"/>
      <c r="D84" s="80"/>
      <c r="E84" s="80"/>
      <c r="I84" s="80"/>
      <c r="J84" s="80"/>
      <c r="K84" s="80"/>
      <c r="L84" s="80"/>
      <c r="M84" s="80"/>
      <c r="N84" s="80"/>
      <c r="O84" s="80"/>
      <c r="P84" s="80"/>
      <c r="Q84" s="80"/>
    </row>
    <row r="85" spans="1:17">
      <c r="A85" s="79"/>
      <c r="C85" s="80"/>
      <c r="D85" s="80"/>
      <c r="E85" s="80"/>
      <c r="I85" s="80"/>
      <c r="J85" s="80"/>
      <c r="K85" s="80"/>
      <c r="L85" s="80"/>
      <c r="M85" s="80"/>
      <c r="N85" s="80"/>
      <c r="O85" s="80"/>
      <c r="P85" s="80"/>
      <c r="Q85" s="80"/>
    </row>
    <row r="86" spans="1:17">
      <c r="A86" s="79"/>
      <c r="C86" s="80"/>
      <c r="D86" s="80"/>
      <c r="E86" s="80"/>
      <c r="I86" s="80"/>
      <c r="J86" s="80"/>
      <c r="K86" s="80"/>
      <c r="L86" s="80"/>
      <c r="M86" s="80"/>
      <c r="N86" s="80"/>
      <c r="O86" s="80"/>
      <c r="P86" s="80"/>
      <c r="Q86" s="80"/>
    </row>
    <row r="87" spans="1:17">
      <c r="A87" s="79"/>
      <c r="C87" s="80"/>
      <c r="D87" s="80"/>
      <c r="E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>
      <c r="A88" s="79"/>
      <c r="C88" s="80"/>
      <c r="D88" s="80"/>
      <c r="E88" s="80"/>
      <c r="I88" s="80"/>
      <c r="J88" s="80"/>
      <c r="K88" s="80"/>
      <c r="L88" s="80"/>
      <c r="M88" s="80"/>
      <c r="N88" s="80"/>
      <c r="O88" s="80"/>
      <c r="P88" s="80"/>
      <c r="Q88" s="80"/>
    </row>
    <row r="89" spans="1:17">
      <c r="A89" s="79"/>
      <c r="C89" s="80"/>
      <c r="D89" s="80"/>
      <c r="E89" s="80"/>
      <c r="I89" s="80"/>
      <c r="J89" s="80"/>
      <c r="K89" s="80"/>
      <c r="L89" s="80"/>
      <c r="M89" s="80"/>
      <c r="N89" s="80"/>
      <c r="O89" s="80"/>
      <c r="P89" s="80"/>
      <c r="Q89" s="80"/>
    </row>
    <row r="90" spans="1:17">
      <c r="A90" s="79"/>
      <c r="C90" s="80"/>
      <c r="D90" s="80"/>
      <c r="E90" s="80"/>
      <c r="I90" s="80"/>
      <c r="J90" s="80"/>
      <c r="K90" s="80"/>
      <c r="L90" s="80"/>
      <c r="M90" s="80"/>
      <c r="N90" s="80"/>
      <c r="O90" s="80"/>
      <c r="P90" s="80"/>
      <c r="Q90" s="80"/>
    </row>
    <row r="91" spans="1:17">
      <c r="A91" s="79"/>
      <c r="C91" s="80"/>
      <c r="D91" s="80"/>
      <c r="E91" s="80"/>
      <c r="I91" s="80"/>
      <c r="J91" s="80"/>
      <c r="K91" s="80"/>
      <c r="L91" s="80"/>
      <c r="M91" s="80"/>
      <c r="N91" s="80"/>
      <c r="O91" s="80"/>
      <c r="P91" s="80"/>
      <c r="Q91" s="80"/>
    </row>
    <row r="92" spans="1:17">
      <c r="A92" s="79"/>
      <c r="C92" s="80"/>
      <c r="D92" s="80"/>
      <c r="E92" s="80"/>
      <c r="I92" s="80"/>
      <c r="J92" s="80"/>
      <c r="K92" s="80"/>
      <c r="L92" s="80"/>
      <c r="M92" s="80"/>
      <c r="N92" s="80"/>
      <c r="O92" s="80"/>
      <c r="P92" s="80"/>
      <c r="Q92" s="80"/>
    </row>
    <row r="93" spans="1:17">
      <c r="A93" s="79"/>
      <c r="C93" s="80"/>
      <c r="D93" s="80"/>
      <c r="E93" s="80"/>
      <c r="I93" s="80"/>
      <c r="J93" s="80"/>
      <c r="K93" s="80"/>
      <c r="L93" s="80"/>
      <c r="M93" s="80"/>
      <c r="N93" s="80"/>
      <c r="O93" s="80"/>
      <c r="P93" s="80"/>
      <c r="Q93" s="80"/>
    </row>
    <row r="94" spans="1:17">
      <c r="A94" s="79"/>
      <c r="C94" s="80"/>
      <c r="D94" s="80"/>
      <c r="E94" s="80"/>
      <c r="I94" s="80"/>
      <c r="J94" s="80"/>
      <c r="K94" s="80"/>
      <c r="L94" s="80"/>
      <c r="M94" s="80"/>
      <c r="N94" s="80"/>
      <c r="O94" s="80"/>
      <c r="P94" s="80"/>
      <c r="Q94" s="80"/>
    </row>
    <row r="95" spans="1:17">
      <c r="A95" s="79"/>
      <c r="C95" s="80"/>
      <c r="D95" s="80"/>
      <c r="E95" s="80"/>
      <c r="I95" s="80"/>
      <c r="J95" s="80"/>
      <c r="K95" s="80"/>
      <c r="L95" s="80"/>
      <c r="M95" s="80"/>
      <c r="N95" s="80"/>
      <c r="O95" s="80"/>
      <c r="P95" s="80"/>
      <c r="Q95" s="80"/>
    </row>
    <row r="96" spans="1:17">
      <c r="A96" s="79"/>
      <c r="C96" s="80"/>
      <c r="D96" s="80"/>
      <c r="E96" s="80"/>
      <c r="I96" s="80"/>
      <c r="J96" s="80"/>
      <c r="K96" s="80"/>
      <c r="L96" s="80"/>
      <c r="M96" s="80"/>
      <c r="N96" s="80"/>
      <c r="O96" s="80"/>
      <c r="P96" s="80"/>
      <c r="Q96" s="80"/>
    </row>
    <row r="97" spans="1:17">
      <c r="A97" s="79"/>
      <c r="C97" s="80"/>
      <c r="D97" s="80"/>
      <c r="E97" s="80"/>
      <c r="I97" s="80"/>
      <c r="J97" s="80"/>
      <c r="K97" s="80"/>
      <c r="L97" s="80"/>
      <c r="M97" s="80"/>
      <c r="N97" s="80"/>
      <c r="O97" s="80"/>
      <c r="P97" s="80"/>
      <c r="Q97" s="80"/>
    </row>
    <row r="98" spans="1:17">
      <c r="A98" s="79"/>
      <c r="C98" s="80"/>
      <c r="D98" s="80"/>
      <c r="E98" s="80"/>
      <c r="I98" s="80"/>
      <c r="J98" s="80"/>
      <c r="K98" s="80"/>
      <c r="L98" s="80"/>
      <c r="M98" s="80"/>
      <c r="N98" s="80"/>
      <c r="O98" s="80"/>
      <c r="P98" s="80"/>
      <c r="Q98" s="80"/>
    </row>
    <row r="99" spans="1:17">
      <c r="A99" s="79"/>
      <c r="C99" s="80"/>
      <c r="D99" s="80"/>
      <c r="E99" s="80"/>
      <c r="I99" s="80"/>
      <c r="J99" s="80"/>
      <c r="K99" s="80"/>
      <c r="L99" s="80"/>
      <c r="M99" s="80"/>
      <c r="N99" s="80"/>
      <c r="O99" s="80"/>
      <c r="P99" s="80"/>
      <c r="Q99" s="80"/>
    </row>
    <row r="100" spans="1:17">
      <c r="A100" s="79"/>
      <c r="C100" s="80"/>
      <c r="D100" s="80"/>
      <c r="E100" s="80"/>
      <c r="I100" s="80"/>
      <c r="J100" s="80"/>
      <c r="K100" s="80"/>
      <c r="L100" s="80"/>
      <c r="M100" s="80"/>
      <c r="N100" s="80"/>
      <c r="O100" s="80"/>
      <c r="P100" s="80"/>
      <c r="Q100" s="80"/>
    </row>
    <row r="101" spans="1:17">
      <c r="A101" s="79"/>
      <c r="C101" s="80"/>
      <c r="D101" s="80"/>
      <c r="E101" s="80"/>
      <c r="I101" s="80"/>
      <c r="J101" s="80"/>
      <c r="K101" s="80"/>
      <c r="L101" s="80"/>
      <c r="M101" s="80"/>
      <c r="N101" s="80"/>
      <c r="O101" s="80"/>
      <c r="P101" s="80"/>
      <c r="Q101" s="80"/>
    </row>
    <row r="102" spans="1:17">
      <c r="A102" s="79"/>
      <c r="C102" s="80"/>
      <c r="D102" s="80"/>
      <c r="E102" s="80"/>
      <c r="I102" s="80"/>
      <c r="J102" s="80"/>
      <c r="K102" s="80"/>
      <c r="L102" s="80"/>
      <c r="M102" s="80"/>
      <c r="N102" s="80"/>
      <c r="O102" s="80"/>
      <c r="P102" s="80"/>
      <c r="Q102" s="80"/>
    </row>
    <row r="103" spans="1:17">
      <c r="A103" s="79"/>
      <c r="C103" s="80"/>
      <c r="D103" s="80"/>
      <c r="E103" s="80"/>
      <c r="I103" s="80"/>
      <c r="J103" s="80"/>
      <c r="K103" s="80"/>
      <c r="L103" s="80"/>
      <c r="M103" s="80"/>
      <c r="N103" s="80"/>
      <c r="O103" s="80"/>
      <c r="P103" s="80"/>
      <c r="Q103" s="80"/>
    </row>
    <row r="104" spans="1:17">
      <c r="A104" s="79"/>
      <c r="C104" s="80"/>
      <c r="D104" s="80"/>
      <c r="E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1:17">
      <c r="A105" s="79"/>
      <c r="C105" s="80"/>
      <c r="D105" s="80"/>
      <c r="E105" s="80"/>
      <c r="I105" s="80"/>
      <c r="J105" s="80"/>
      <c r="K105" s="80"/>
      <c r="L105" s="80"/>
      <c r="M105" s="80"/>
      <c r="N105" s="80"/>
      <c r="O105" s="80"/>
      <c r="P105" s="80"/>
      <c r="Q105" s="80"/>
    </row>
    <row r="106" spans="1:17">
      <c r="A106" s="79"/>
      <c r="C106" s="80"/>
      <c r="D106" s="80"/>
      <c r="E106" s="80"/>
      <c r="I106" s="80"/>
      <c r="J106" s="80"/>
      <c r="K106" s="80"/>
      <c r="L106" s="80"/>
      <c r="M106" s="80"/>
      <c r="N106" s="80"/>
      <c r="O106" s="80"/>
      <c r="P106" s="80"/>
      <c r="Q106" s="80"/>
    </row>
    <row r="107" spans="1:17">
      <c r="A107" s="79"/>
      <c r="C107" s="80"/>
      <c r="D107" s="80"/>
      <c r="E107" s="80"/>
      <c r="I107" s="80"/>
      <c r="J107" s="80"/>
      <c r="K107" s="80"/>
      <c r="L107" s="80"/>
      <c r="M107" s="80"/>
      <c r="N107" s="80"/>
      <c r="O107" s="80"/>
      <c r="P107" s="80"/>
      <c r="Q107" s="80"/>
    </row>
    <row r="108" spans="1:17">
      <c r="A108" s="79"/>
      <c r="C108" s="80"/>
      <c r="D108" s="80"/>
      <c r="E108" s="80"/>
      <c r="I108" s="80"/>
      <c r="J108" s="80"/>
      <c r="K108" s="80"/>
      <c r="L108" s="80"/>
      <c r="M108" s="80"/>
      <c r="N108" s="80"/>
      <c r="O108" s="80"/>
      <c r="P108" s="80"/>
      <c r="Q108" s="80"/>
    </row>
    <row r="109" spans="1:17">
      <c r="A109" s="79"/>
      <c r="C109" s="80"/>
      <c r="D109" s="80"/>
      <c r="E109" s="80"/>
      <c r="I109" s="80"/>
      <c r="J109" s="80"/>
      <c r="K109" s="80"/>
      <c r="L109" s="80"/>
      <c r="M109" s="80"/>
      <c r="N109" s="80"/>
      <c r="O109" s="80"/>
      <c r="P109" s="80"/>
      <c r="Q109" s="80"/>
    </row>
    <row r="110" spans="1:17">
      <c r="A110" s="79"/>
      <c r="C110" s="80"/>
      <c r="D110" s="80"/>
      <c r="E110" s="80"/>
      <c r="I110" s="80"/>
      <c r="J110" s="80"/>
      <c r="K110" s="80"/>
      <c r="L110" s="80"/>
      <c r="M110" s="80"/>
      <c r="N110" s="80"/>
      <c r="O110" s="80"/>
      <c r="P110" s="80"/>
      <c r="Q110" s="80"/>
    </row>
    <row r="111" spans="1:17">
      <c r="A111" s="79"/>
      <c r="C111" s="80"/>
      <c r="D111" s="80"/>
      <c r="E111" s="80"/>
      <c r="I111" s="80"/>
      <c r="J111" s="80"/>
      <c r="K111" s="80"/>
      <c r="L111" s="80"/>
      <c r="M111" s="80"/>
      <c r="N111" s="80"/>
      <c r="O111" s="80"/>
      <c r="P111" s="80"/>
      <c r="Q111" s="80"/>
    </row>
    <row r="112" spans="1:17">
      <c r="A112" s="79"/>
      <c r="C112" s="80"/>
      <c r="D112" s="80"/>
      <c r="E112" s="80"/>
      <c r="I112" s="80"/>
      <c r="J112" s="80"/>
      <c r="K112" s="80"/>
      <c r="L112" s="80"/>
      <c r="M112" s="80"/>
      <c r="N112" s="80"/>
      <c r="O112" s="80"/>
      <c r="P112" s="80"/>
      <c r="Q112" s="80"/>
    </row>
    <row r="113" spans="1:17">
      <c r="A113" s="79"/>
      <c r="C113" s="80"/>
      <c r="D113" s="80"/>
      <c r="E113" s="80"/>
      <c r="I113" s="80"/>
      <c r="J113" s="80"/>
      <c r="K113" s="80"/>
      <c r="L113" s="80"/>
      <c r="M113" s="80"/>
      <c r="N113" s="80"/>
      <c r="O113" s="80"/>
      <c r="P113" s="80"/>
      <c r="Q113" s="80"/>
    </row>
    <row r="114" spans="1:17">
      <c r="A114" s="79"/>
      <c r="C114" s="80"/>
      <c r="D114" s="80"/>
      <c r="E114" s="80"/>
      <c r="I114" s="80"/>
      <c r="J114" s="80"/>
      <c r="K114" s="80"/>
      <c r="L114" s="80"/>
      <c r="M114" s="80"/>
      <c r="N114" s="80"/>
      <c r="O114" s="80"/>
      <c r="P114" s="80"/>
      <c r="Q114" s="80"/>
    </row>
    <row r="115" spans="1:17">
      <c r="A115" s="79"/>
      <c r="C115" s="80"/>
      <c r="D115" s="80"/>
      <c r="E115" s="80"/>
      <c r="I115" s="80"/>
      <c r="J115" s="80"/>
      <c r="K115" s="80"/>
      <c r="L115" s="80"/>
      <c r="M115" s="80"/>
      <c r="N115" s="80"/>
      <c r="O115" s="80"/>
      <c r="P115" s="80"/>
      <c r="Q115" s="80"/>
    </row>
    <row r="116" spans="1:17">
      <c r="A116" s="79"/>
      <c r="C116" s="80"/>
      <c r="D116" s="80"/>
      <c r="E116" s="80"/>
      <c r="I116" s="80"/>
      <c r="J116" s="80"/>
      <c r="K116" s="80"/>
      <c r="L116" s="80"/>
      <c r="M116" s="80"/>
      <c r="N116" s="80"/>
      <c r="O116" s="80"/>
      <c r="P116" s="80"/>
      <c r="Q116" s="80"/>
    </row>
    <row r="117" spans="1:17">
      <c r="A117" s="79"/>
      <c r="C117" s="80"/>
      <c r="D117" s="80"/>
      <c r="E117" s="80"/>
      <c r="I117" s="80"/>
      <c r="J117" s="80"/>
      <c r="K117" s="80"/>
      <c r="L117" s="80"/>
      <c r="M117" s="80"/>
      <c r="N117" s="80"/>
      <c r="O117" s="80"/>
      <c r="P117" s="80"/>
      <c r="Q117" s="80"/>
    </row>
    <row r="118" spans="1:17">
      <c r="A118" s="79"/>
      <c r="C118" s="80"/>
      <c r="D118" s="80"/>
      <c r="E118" s="80"/>
      <c r="I118" s="80"/>
      <c r="J118" s="80"/>
      <c r="K118" s="80"/>
      <c r="L118" s="80"/>
      <c r="M118" s="80"/>
      <c r="N118" s="80"/>
      <c r="O118" s="80"/>
      <c r="P118" s="80"/>
      <c r="Q118" s="80"/>
    </row>
    <row r="119" spans="1:17">
      <c r="A119" s="79"/>
      <c r="C119" s="80"/>
      <c r="D119" s="80"/>
      <c r="E119" s="80"/>
      <c r="I119" s="80"/>
      <c r="J119" s="80"/>
      <c r="K119" s="80"/>
      <c r="L119" s="80"/>
      <c r="M119" s="80"/>
      <c r="N119" s="80"/>
      <c r="O119" s="80"/>
      <c r="P119" s="80"/>
      <c r="Q119" s="80"/>
    </row>
    <row r="120" spans="1:17">
      <c r="A120" s="79"/>
      <c r="C120" s="80"/>
      <c r="D120" s="80"/>
      <c r="E120" s="80"/>
      <c r="I120" s="80"/>
      <c r="J120" s="80"/>
      <c r="K120" s="80"/>
      <c r="L120" s="80"/>
      <c r="M120" s="80"/>
      <c r="N120" s="80"/>
      <c r="O120" s="80"/>
      <c r="P120" s="80"/>
      <c r="Q120" s="80"/>
    </row>
    <row r="121" spans="1:17">
      <c r="A121" s="79"/>
      <c r="C121" s="80"/>
      <c r="D121" s="80"/>
      <c r="E121" s="80"/>
      <c r="I121" s="80"/>
      <c r="J121" s="80"/>
      <c r="K121" s="80"/>
      <c r="L121" s="80"/>
      <c r="M121" s="80"/>
      <c r="N121" s="80"/>
      <c r="O121" s="80"/>
      <c r="P121" s="80"/>
      <c r="Q121" s="80"/>
    </row>
    <row r="122" spans="1:17">
      <c r="A122" s="79"/>
      <c r="C122" s="80"/>
      <c r="D122" s="80"/>
      <c r="E122" s="80"/>
      <c r="I122" s="80"/>
      <c r="J122" s="80"/>
      <c r="K122" s="80"/>
      <c r="L122" s="80"/>
      <c r="M122" s="80"/>
      <c r="N122" s="80"/>
      <c r="O122" s="80"/>
      <c r="P122" s="80"/>
      <c r="Q122" s="80"/>
    </row>
    <row r="123" spans="1:17">
      <c r="A123" s="79"/>
      <c r="C123" s="80"/>
      <c r="D123" s="80"/>
      <c r="E123" s="80"/>
      <c r="I123" s="80"/>
      <c r="J123" s="80"/>
      <c r="K123" s="80"/>
      <c r="L123" s="80"/>
      <c r="M123" s="80"/>
      <c r="N123" s="80"/>
      <c r="O123" s="80"/>
      <c r="P123" s="80"/>
      <c r="Q123" s="80"/>
    </row>
    <row r="124" spans="1:17">
      <c r="A124" s="79"/>
      <c r="C124" s="80"/>
      <c r="D124" s="80"/>
      <c r="E124" s="80"/>
      <c r="I124" s="80"/>
      <c r="J124" s="80"/>
      <c r="K124" s="80"/>
      <c r="L124" s="80"/>
      <c r="M124" s="80"/>
      <c r="N124" s="80"/>
      <c r="O124" s="80"/>
      <c r="P124" s="80"/>
      <c r="Q124" s="80"/>
    </row>
    <row r="125" spans="1:17">
      <c r="A125" s="79"/>
      <c r="C125" s="80"/>
      <c r="D125" s="80"/>
      <c r="E125" s="80"/>
      <c r="I125" s="80"/>
      <c r="J125" s="80"/>
      <c r="K125" s="80"/>
      <c r="L125" s="80"/>
      <c r="M125" s="80"/>
      <c r="N125" s="80"/>
      <c r="O125" s="80"/>
      <c r="P125" s="80"/>
      <c r="Q125" s="80"/>
    </row>
    <row r="126" spans="1:17">
      <c r="A126" s="79"/>
      <c r="C126" s="80"/>
      <c r="D126" s="80"/>
      <c r="E126" s="80"/>
      <c r="I126" s="80"/>
      <c r="J126" s="80"/>
      <c r="K126" s="80"/>
      <c r="L126" s="80"/>
      <c r="M126" s="80"/>
      <c r="N126" s="80"/>
      <c r="O126" s="80"/>
      <c r="P126" s="80"/>
      <c r="Q126" s="80"/>
    </row>
    <row r="127" spans="1:17">
      <c r="A127" s="79"/>
      <c r="C127" s="80"/>
      <c r="D127" s="80"/>
      <c r="E127" s="80"/>
      <c r="I127" s="80"/>
      <c r="J127" s="80"/>
      <c r="K127" s="80"/>
      <c r="L127" s="80"/>
      <c r="M127" s="80"/>
      <c r="N127" s="80"/>
      <c r="O127" s="80"/>
      <c r="P127" s="80"/>
      <c r="Q127" s="80"/>
    </row>
    <row r="128" spans="1:17">
      <c r="A128" s="79"/>
      <c r="C128" s="80"/>
      <c r="D128" s="80"/>
      <c r="E128" s="80"/>
      <c r="I128" s="80"/>
      <c r="J128" s="80"/>
      <c r="K128" s="80"/>
      <c r="L128" s="80"/>
      <c r="M128" s="80"/>
      <c r="N128" s="80"/>
      <c r="O128" s="80"/>
      <c r="P128" s="80"/>
      <c r="Q128" s="80"/>
    </row>
    <row r="129" spans="1:67">
      <c r="A129" s="79"/>
      <c r="C129" s="80"/>
      <c r="D129" s="80"/>
      <c r="E129" s="80"/>
      <c r="I129" s="80"/>
      <c r="J129" s="80"/>
      <c r="K129" s="80"/>
      <c r="L129" s="80"/>
      <c r="M129" s="80"/>
      <c r="N129" s="80"/>
      <c r="O129" s="80"/>
      <c r="P129" s="80"/>
      <c r="Q129" s="80"/>
    </row>
    <row r="130" spans="1:67">
      <c r="A130" s="79"/>
      <c r="C130" s="80"/>
      <c r="D130" s="80"/>
      <c r="E130" s="80"/>
      <c r="I130" s="80"/>
      <c r="J130" s="80"/>
      <c r="K130" s="80"/>
      <c r="L130" s="80"/>
      <c r="M130" s="80"/>
      <c r="N130" s="80"/>
      <c r="O130" s="80"/>
      <c r="P130" s="80"/>
      <c r="Q130" s="80"/>
    </row>
    <row r="131" spans="1:67">
      <c r="A131" s="79"/>
      <c r="C131" s="80"/>
      <c r="D131" s="80"/>
      <c r="E131" s="80"/>
      <c r="I131" s="80"/>
      <c r="J131" s="80"/>
      <c r="K131" s="80"/>
      <c r="L131" s="80"/>
      <c r="M131" s="80"/>
      <c r="N131" s="80"/>
      <c r="O131" s="80"/>
      <c r="P131" s="80"/>
      <c r="Q131" s="80"/>
    </row>
    <row r="132" spans="1:67">
      <c r="A132" s="79"/>
      <c r="C132" s="80"/>
      <c r="D132" s="80"/>
      <c r="E132" s="80"/>
      <c r="I132" s="80"/>
      <c r="J132" s="80"/>
      <c r="K132" s="80"/>
      <c r="L132" s="80"/>
      <c r="M132" s="80"/>
      <c r="N132" s="80"/>
      <c r="O132" s="80"/>
      <c r="P132" s="80"/>
      <c r="Q132" s="80"/>
    </row>
    <row r="133" spans="1:67">
      <c r="A133" s="79"/>
      <c r="C133" s="80"/>
      <c r="D133" s="80"/>
      <c r="E133" s="80"/>
      <c r="I133" s="80"/>
      <c r="J133" s="80"/>
      <c r="K133" s="80"/>
      <c r="L133" s="80"/>
      <c r="M133" s="80"/>
      <c r="N133" s="80"/>
      <c r="O133" s="80"/>
      <c r="P133" s="80"/>
      <c r="Q133" s="80"/>
    </row>
    <row r="134" spans="1:67">
      <c r="A134" s="79"/>
      <c r="C134" s="80"/>
      <c r="D134" s="80"/>
      <c r="E134" s="80"/>
      <c r="I134" s="80"/>
      <c r="J134" s="80"/>
      <c r="K134" s="80"/>
      <c r="L134" s="80"/>
      <c r="M134" s="80"/>
      <c r="N134" s="80"/>
      <c r="O134" s="80"/>
      <c r="P134" s="80"/>
      <c r="Q134" s="80"/>
    </row>
    <row r="135" spans="1:67">
      <c r="A135" s="79"/>
      <c r="C135" s="80"/>
      <c r="D135" s="80"/>
      <c r="E135" s="80"/>
      <c r="I135" s="80"/>
      <c r="J135" s="80"/>
      <c r="K135" s="80"/>
      <c r="L135" s="80"/>
      <c r="M135" s="80"/>
      <c r="N135" s="80"/>
      <c r="O135" s="80"/>
      <c r="P135" s="80"/>
      <c r="Q135" s="80"/>
    </row>
    <row r="136" spans="1:67">
      <c r="A136" s="79"/>
      <c r="C136" s="80"/>
      <c r="D136" s="80"/>
      <c r="E136" s="80"/>
      <c r="I136" s="80"/>
      <c r="J136" s="80"/>
      <c r="K136" s="80"/>
      <c r="L136" s="80"/>
      <c r="M136" s="80"/>
      <c r="N136" s="80"/>
      <c r="O136" s="80"/>
      <c r="P136" s="80"/>
      <c r="Q136" s="80"/>
    </row>
    <row r="137" spans="1:67">
      <c r="A137" s="79"/>
      <c r="C137" s="80"/>
      <c r="D137" s="80"/>
      <c r="E137" s="80"/>
      <c r="I137" s="80"/>
      <c r="J137" s="80"/>
      <c r="K137" s="80"/>
      <c r="L137" s="80"/>
      <c r="M137" s="80"/>
      <c r="N137" s="80"/>
      <c r="O137" s="80"/>
      <c r="P137" s="80"/>
      <c r="Q137" s="80"/>
    </row>
    <row r="138" spans="1:67">
      <c r="A138" s="79"/>
      <c r="C138" s="80"/>
      <c r="D138" s="80"/>
      <c r="E138" s="80"/>
      <c r="I138" s="80"/>
      <c r="J138" s="80"/>
      <c r="K138" s="80"/>
      <c r="L138" s="80"/>
      <c r="M138" s="80"/>
      <c r="N138" s="80"/>
      <c r="O138" s="80"/>
      <c r="P138" s="80"/>
      <c r="Q138" s="80"/>
    </row>
    <row r="139" spans="1:67">
      <c r="A139" s="79"/>
      <c r="C139" s="80"/>
      <c r="D139" s="80"/>
      <c r="E139" s="80"/>
      <c r="I139" s="80"/>
      <c r="J139" s="80"/>
      <c r="K139" s="80"/>
      <c r="L139" s="80"/>
      <c r="M139" s="80"/>
      <c r="N139" s="80"/>
      <c r="O139" s="80"/>
      <c r="P139" s="80"/>
      <c r="Q139" s="80"/>
    </row>
    <row r="140" spans="1:67">
      <c r="A140" s="79"/>
      <c r="C140" s="80"/>
      <c r="D140" s="80"/>
      <c r="E140" s="80"/>
      <c r="I140" s="80"/>
      <c r="J140" s="80"/>
      <c r="K140" s="80"/>
      <c r="L140" s="80"/>
      <c r="M140" s="80"/>
      <c r="N140" s="80"/>
      <c r="O140" s="80"/>
      <c r="P140" s="80"/>
      <c r="Q140" s="80"/>
      <c r="BJ140" s="84"/>
      <c r="BK140" s="85"/>
      <c r="BL140" s="85"/>
      <c r="BM140" s="86"/>
      <c r="BN140" s="85"/>
      <c r="BO140" s="87"/>
    </row>
    <row r="141" spans="1:67">
      <c r="A141" s="79"/>
      <c r="C141" s="80"/>
      <c r="D141" s="80"/>
      <c r="E141" s="80"/>
      <c r="I141" s="80"/>
      <c r="J141" s="80"/>
      <c r="K141" s="80"/>
      <c r="L141" s="80"/>
      <c r="M141" s="80"/>
      <c r="N141" s="80"/>
      <c r="O141" s="80"/>
      <c r="P141" s="80"/>
      <c r="Q141" s="80"/>
      <c r="BJ141" s="88"/>
      <c r="BM141" s="89"/>
      <c r="BO141" s="90"/>
    </row>
    <row r="142" spans="1:67">
      <c r="A142" s="79"/>
      <c r="C142" s="80"/>
      <c r="D142" s="80"/>
      <c r="E142" s="80"/>
      <c r="I142" s="80"/>
      <c r="J142" s="80"/>
      <c r="K142" s="80"/>
      <c r="L142" s="80"/>
      <c r="M142" s="80"/>
      <c r="N142" s="80"/>
      <c r="O142" s="80"/>
      <c r="P142" s="80"/>
      <c r="Q142" s="80"/>
      <c r="BJ142" s="91"/>
      <c r="BK142" s="92"/>
      <c r="BL142" s="92"/>
      <c r="BM142" s="93"/>
      <c r="BN142" s="92"/>
      <c r="BO142" s="94"/>
    </row>
    <row r="143" spans="1:67">
      <c r="A143" s="79"/>
      <c r="C143" s="80"/>
      <c r="D143" s="80"/>
      <c r="E143" s="80"/>
      <c r="I143" s="80"/>
      <c r="J143" s="80"/>
      <c r="K143" s="80"/>
      <c r="L143" s="80"/>
      <c r="M143" s="80"/>
      <c r="N143" s="80"/>
      <c r="O143" s="80"/>
      <c r="P143" s="80"/>
      <c r="Q143" s="80"/>
      <c r="BJ143" s="95"/>
      <c r="BK143" s="96"/>
      <c r="BL143" s="96"/>
      <c r="BM143" s="97"/>
    </row>
    <row r="144" spans="1:67">
      <c r="A144" s="79"/>
      <c r="C144" s="80"/>
      <c r="D144" s="80"/>
      <c r="E144" s="80"/>
      <c r="I144" s="80"/>
      <c r="J144" s="80"/>
      <c r="K144" s="80"/>
      <c r="L144" s="80"/>
      <c r="M144" s="80"/>
      <c r="N144" s="80"/>
      <c r="O144" s="80"/>
      <c r="P144" s="80"/>
      <c r="Q144" s="80"/>
    </row>
    <row r="145" spans="1:17">
      <c r="A145" s="79"/>
      <c r="C145" s="80"/>
      <c r="D145" s="80"/>
      <c r="E145" s="80"/>
      <c r="I145" s="80"/>
      <c r="J145" s="80"/>
      <c r="K145" s="80"/>
      <c r="L145" s="80"/>
      <c r="M145" s="80"/>
      <c r="N145" s="80"/>
      <c r="O145" s="80"/>
      <c r="P145" s="80"/>
      <c r="Q145" s="80"/>
    </row>
    <row r="146" spans="1:17">
      <c r="A146" s="79"/>
      <c r="C146" s="80"/>
      <c r="D146" s="80"/>
      <c r="E146" s="80"/>
      <c r="I146" s="80"/>
      <c r="J146" s="80"/>
      <c r="K146" s="80"/>
      <c r="L146" s="80"/>
      <c r="M146" s="80"/>
      <c r="N146" s="80"/>
      <c r="O146" s="80"/>
      <c r="P146" s="80"/>
      <c r="Q146" s="80"/>
    </row>
    <row r="147" spans="1:17">
      <c r="A147" s="79"/>
      <c r="C147" s="80"/>
      <c r="D147" s="80"/>
      <c r="E147" s="80"/>
      <c r="I147" s="80"/>
      <c r="J147" s="80"/>
      <c r="K147" s="80"/>
      <c r="L147" s="80"/>
      <c r="M147" s="80"/>
      <c r="N147" s="80"/>
      <c r="O147" s="80"/>
      <c r="P147" s="80"/>
      <c r="Q147" s="80"/>
    </row>
    <row r="148" spans="1:17">
      <c r="A148" s="79"/>
      <c r="C148" s="80"/>
      <c r="D148" s="80"/>
      <c r="E148" s="80"/>
      <c r="I148" s="80"/>
      <c r="J148" s="80"/>
      <c r="K148" s="80"/>
      <c r="L148" s="80"/>
      <c r="M148" s="80"/>
      <c r="N148" s="80"/>
      <c r="O148" s="80"/>
      <c r="P148" s="80"/>
      <c r="Q148" s="80"/>
    </row>
    <row r="149" spans="1:17">
      <c r="A149" s="79"/>
      <c r="C149" s="80"/>
      <c r="D149" s="80"/>
      <c r="E149" s="80"/>
      <c r="I149" s="80"/>
      <c r="J149" s="80"/>
      <c r="K149" s="80"/>
      <c r="L149" s="80"/>
      <c r="M149" s="80"/>
      <c r="N149" s="80"/>
      <c r="O149" s="80"/>
      <c r="P149" s="80"/>
      <c r="Q149" s="80"/>
    </row>
    <row r="150" spans="1:17">
      <c r="A150" s="79"/>
      <c r="C150" s="80"/>
      <c r="D150" s="80"/>
      <c r="E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1" spans="1:17">
      <c r="A151" s="79"/>
      <c r="C151" s="80"/>
      <c r="D151" s="80"/>
      <c r="E151" s="80"/>
      <c r="I151" s="80"/>
      <c r="J151" s="80"/>
      <c r="K151" s="80"/>
      <c r="L151" s="80"/>
      <c r="M151" s="80"/>
      <c r="N151" s="80"/>
      <c r="O151" s="80"/>
      <c r="P151" s="80"/>
      <c r="Q151" s="80"/>
    </row>
    <row r="152" spans="1:17">
      <c r="A152" s="79"/>
      <c r="C152" s="80"/>
      <c r="D152" s="80"/>
      <c r="E152" s="80"/>
      <c r="I152" s="80"/>
      <c r="J152" s="80"/>
      <c r="K152" s="80"/>
      <c r="L152" s="80"/>
      <c r="M152" s="80"/>
      <c r="N152" s="80"/>
      <c r="O152" s="80"/>
      <c r="P152" s="80"/>
      <c r="Q152" s="80"/>
    </row>
    <row r="153" spans="1:17">
      <c r="A153" s="79"/>
      <c r="C153" s="80"/>
      <c r="D153" s="80"/>
      <c r="E153" s="80"/>
      <c r="I153" s="80"/>
      <c r="J153" s="80"/>
      <c r="K153" s="80"/>
      <c r="L153" s="80"/>
      <c r="M153" s="80"/>
      <c r="N153" s="80"/>
      <c r="O153" s="80"/>
      <c r="P153" s="80"/>
      <c r="Q153" s="80"/>
    </row>
    <row r="154" spans="1:17">
      <c r="A154" s="79"/>
      <c r="C154" s="80"/>
      <c r="D154" s="80"/>
      <c r="E154" s="80"/>
      <c r="I154" s="80"/>
      <c r="J154" s="80"/>
      <c r="K154" s="80"/>
      <c r="L154" s="80"/>
      <c r="M154" s="80"/>
      <c r="N154" s="80"/>
      <c r="O154" s="80"/>
      <c r="P154" s="80"/>
      <c r="Q154" s="80"/>
    </row>
    <row r="155" spans="1:17">
      <c r="A155" s="79"/>
      <c r="C155" s="80"/>
      <c r="D155" s="80"/>
      <c r="E155" s="80"/>
      <c r="I155" s="80"/>
      <c r="J155" s="80"/>
      <c r="K155" s="80"/>
      <c r="L155" s="80"/>
      <c r="M155" s="80"/>
      <c r="N155" s="80"/>
      <c r="O155" s="80"/>
      <c r="P155" s="80"/>
      <c r="Q155" s="80"/>
    </row>
    <row r="156" spans="1:17">
      <c r="A156" s="79"/>
      <c r="C156" s="80"/>
      <c r="D156" s="80"/>
      <c r="E156" s="80"/>
      <c r="I156" s="80"/>
      <c r="J156" s="80"/>
      <c r="K156" s="80"/>
      <c r="L156" s="80"/>
      <c r="M156" s="80"/>
      <c r="N156" s="80"/>
      <c r="O156" s="80"/>
      <c r="P156" s="80"/>
      <c r="Q156" s="80"/>
    </row>
    <row r="157" spans="1:17">
      <c r="A157" s="79"/>
      <c r="C157" s="80"/>
      <c r="D157" s="80"/>
      <c r="E157" s="80"/>
      <c r="I157" s="80"/>
      <c r="J157" s="80"/>
      <c r="K157" s="80"/>
      <c r="L157" s="80"/>
      <c r="M157" s="80"/>
      <c r="N157" s="80"/>
      <c r="O157" s="80"/>
      <c r="P157" s="80"/>
      <c r="Q157" s="80"/>
    </row>
    <row r="158" spans="1:17">
      <c r="A158" s="79"/>
      <c r="C158" s="80"/>
      <c r="D158" s="80"/>
      <c r="E158" s="80"/>
      <c r="I158" s="80"/>
      <c r="J158" s="80"/>
      <c r="K158" s="80"/>
      <c r="L158" s="80"/>
      <c r="M158" s="80"/>
      <c r="N158" s="80"/>
      <c r="O158" s="80"/>
      <c r="P158" s="80"/>
      <c r="Q158" s="80"/>
    </row>
    <row r="159" spans="1:17">
      <c r="A159" s="79"/>
      <c r="C159" s="80"/>
      <c r="D159" s="80"/>
      <c r="E159" s="80"/>
      <c r="I159" s="80"/>
      <c r="J159" s="80"/>
      <c r="K159" s="80"/>
      <c r="L159" s="80"/>
      <c r="M159" s="80"/>
      <c r="N159" s="80"/>
      <c r="O159" s="80"/>
      <c r="P159" s="80"/>
      <c r="Q159" s="80"/>
    </row>
    <row r="160" spans="1:17">
      <c r="A160" s="79"/>
      <c r="C160" s="80"/>
      <c r="D160" s="80"/>
      <c r="E160" s="80"/>
      <c r="I160" s="80"/>
      <c r="J160" s="80"/>
      <c r="K160" s="80"/>
      <c r="L160" s="80"/>
      <c r="M160" s="80"/>
      <c r="N160" s="80"/>
      <c r="O160" s="80"/>
      <c r="P160" s="80"/>
      <c r="Q160" s="80"/>
    </row>
    <row r="161" spans="1:31">
      <c r="A161" s="79"/>
      <c r="C161" s="80"/>
      <c r="D161" s="80"/>
      <c r="E161" s="80"/>
      <c r="I161" s="80"/>
      <c r="J161" s="80"/>
      <c r="K161" s="80"/>
      <c r="L161" s="80"/>
      <c r="M161" s="80"/>
      <c r="N161" s="80"/>
      <c r="O161" s="80"/>
      <c r="P161" s="80"/>
      <c r="Q161" s="80"/>
    </row>
    <row r="162" spans="1:31">
      <c r="A162" s="79"/>
      <c r="C162" s="80"/>
      <c r="D162" s="80"/>
      <c r="E162" s="80"/>
      <c r="I162" s="80"/>
      <c r="J162" s="80"/>
      <c r="K162" s="80"/>
      <c r="L162" s="80"/>
      <c r="M162" s="80"/>
      <c r="N162" s="80"/>
      <c r="O162" s="80"/>
      <c r="P162" s="80"/>
      <c r="Q162" s="80"/>
    </row>
    <row r="163" spans="1:31">
      <c r="C163" s="37"/>
      <c r="D163" s="37"/>
      <c r="E163" s="37"/>
      <c r="I163" s="37"/>
      <c r="J163" s="37"/>
      <c r="K163" s="37"/>
      <c r="L163" s="37"/>
      <c r="M163" s="37"/>
      <c r="N163" s="37"/>
      <c r="O163" s="37"/>
      <c r="P163" s="37"/>
      <c r="Q163" s="37"/>
      <c r="W163" s="37"/>
      <c r="AC163" s="37"/>
      <c r="AD163" s="37"/>
      <c r="AE163" s="37"/>
    </row>
    <row r="164" spans="1:31">
      <c r="C164" s="37"/>
      <c r="D164" s="37"/>
      <c r="E164" s="37"/>
      <c r="I164" s="37"/>
      <c r="J164" s="37"/>
      <c r="K164" s="37"/>
      <c r="L164" s="37"/>
      <c r="M164" s="37"/>
      <c r="N164" s="37"/>
      <c r="O164" s="37"/>
      <c r="P164" s="37"/>
      <c r="Q164" s="37"/>
      <c r="W164" s="37"/>
      <c r="AC164" s="37"/>
      <c r="AD164" s="37"/>
      <c r="AE164" s="37"/>
    </row>
    <row r="165" spans="1:31">
      <c r="C165" s="37"/>
      <c r="D165" s="37"/>
      <c r="E165" s="37"/>
      <c r="I165" s="37"/>
      <c r="J165" s="37"/>
      <c r="K165" s="37"/>
      <c r="L165" s="37"/>
      <c r="M165" s="37"/>
      <c r="N165" s="37"/>
      <c r="O165" s="37"/>
      <c r="P165" s="37"/>
      <c r="Q165" s="37"/>
      <c r="W165" s="37"/>
      <c r="AC165" s="37"/>
      <c r="AD165" s="37"/>
      <c r="AE165" s="37"/>
    </row>
    <row r="166" spans="1:31">
      <c r="C166" s="37"/>
      <c r="D166" s="37"/>
      <c r="E166" s="37"/>
      <c r="I166" s="37"/>
      <c r="J166" s="37"/>
      <c r="K166" s="37"/>
      <c r="L166" s="37"/>
      <c r="M166" s="37"/>
      <c r="N166" s="37"/>
      <c r="O166" s="37"/>
      <c r="P166" s="37"/>
      <c r="Q166" s="37"/>
      <c r="W166" s="37"/>
      <c r="AC166" s="37"/>
      <c r="AD166" s="37"/>
      <c r="AE166" s="37"/>
    </row>
  </sheetData>
  <sheetProtection algorithmName="SHA-512" hashValue="lbylnuvymIhV97WXtzE4Aw85Sy7zvYDCiuD7rTZN+T/rThkovJpPm5N+jjUTiYzwiPpaSwz0iurHplEAloffjQ==" saltValue="f9rlqDaIfmhQkrOI3dJDJg==" spinCount="100000" sheet="1" selectLockedCells="1" sort="0" autoFilter="0" pivotTables="0"/>
  <autoFilter ref="A15:BO71" xr:uid="{00000000-0001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5" t="s">
        <v>73</v>
      </c>
      <c r="B1" s="25" t="s">
        <v>74</v>
      </c>
      <c r="C1" s="25" t="s">
        <v>75</v>
      </c>
      <c r="D1" s="25" t="s">
        <v>76</v>
      </c>
      <c r="E1" s="25" t="s">
        <v>77</v>
      </c>
      <c r="F1" s="25" t="s">
        <v>78</v>
      </c>
      <c r="G1" s="25" t="s">
        <v>79</v>
      </c>
      <c r="H1" s="25" t="s">
        <v>80</v>
      </c>
      <c r="I1" s="35" t="s">
        <v>81</v>
      </c>
      <c r="J1" s="25" t="s">
        <v>82</v>
      </c>
      <c r="K1" s="25" t="s">
        <v>83</v>
      </c>
      <c r="L1" s="25" t="s">
        <v>84</v>
      </c>
      <c r="M1" s="25" t="s">
        <v>85</v>
      </c>
      <c r="N1" s="25" t="s">
        <v>86</v>
      </c>
      <c r="O1" s="25" t="s">
        <v>87</v>
      </c>
      <c r="P1" s="36"/>
      <c r="Q1" s="26" t="s">
        <v>88</v>
      </c>
      <c r="R1" s="26" t="s">
        <v>89</v>
      </c>
      <c r="S1" s="26" t="s">
        <v>90</v>
      </c>
    </row>
    <row r="2" spans="1:19" ht="25">
      <c r="A2" s="27" t="s">
        <v>91</v>
      </c>
      <c r="B2" s="27" t="s">
        <v>92</v>
      </c>
      <c r="C2" s="27" t="s">
        <v>93</v>
      </c>
      <c r="D2" s="28" t="s">
        <v>93</v>
      </c>
      <c r="E2" s="28" t="s">
        <v>94</v>
      </c>
      <c r="F2" s="27" t="s">
        <v>95</v>
      </c>
      <c r="G2" s="27" t="s">
        <v>96</v>
      </c>
      <c r="H2" s="27" t="s">
        <v>97</v>
      </c>
      <c r="I2" s="27" t="s">
        <v>98</v>
      </c>
      <c r="J2" s="27" t="s">
        <v>99</v>
      </c>
      <c r="K2" s="27" t="s">
        <v>100</v>
      </c>
      <c r="L2" s="27" t="s">
        <v>101</v>
      </c>
      <c r="M2" s="27" t="s">
        <v>102</v>
      </c>
      <c r="N2" s="27" t="s">
        <v>103</v>
      </c>
      <c r="O2" s="27" t="s">
        <v>104</v>
      </c>
      <c r="P2" s="27"/>
      <c r="Q2" s="27" t="s">
        <v>105</v>
      </c>
      <c r="R2" s="27" t="s">
        <v>106</v>
      </c>
      <c r="S2" s="29" t="s">
        <v>107</v>
      </c>
    </row>
    <row r="3" spans="1:19" ht="25">
      <c r="A3" s="28" t="s">
        <v>92</v>
      </c>
      <c r="B3" s="28" t="s">
        <v>108</v>
      </c>
      <c r="C3" s="27" t="s">
        <v>94</v>
      </c>
      <c r="D3" s="28" t="s">
        <v>109</v>
      </c>
      <c r="E3" s="27" t="s">
        <v>110</v>
      </c>
      <c r="F3" s="27" t="s">
        <v>111</v>
      </c>
      <c r="G3" s="27" t="s">
        <v>112</v>
      </c>
      <c r="H3" s="27" t="s">
        <v>105</v>
      </c>
      <c r="I3" s="30" t="s">
        <v>113</v>
      </c>
      <c r="J3" s="27" t="s">
        <v>114</v>
      </c>
      <c r="K3" s="27" t="s">
        <v>115</v>
      </c>
      <c r="L3" s="27" t="s">
        <v>116</v>
      </c>
      <c r="M3" s="27" t="s">
        <v>117</v>
      </c>
      <c r="N3" s="27" t="s">
        <v>118</v>
      </c>
      <c r="O3" s="28" t="s">
        <v>119</v>
      </c>
      <c r="P3" s="28"/>
      <c r="Q3" s="27" t="s">
        <v>106</v>
      </c>
      <c r="R3" s="27" t="s">
        <v>101</v>
      </c>
      <c r="S3" s="29" t="s">
        <v>120</v>
      </c>
    </row>
    <row r="4" spans="1:19" ht="50">
      <c r="A4" s="27" t="s">
        <v>121</v>
      </c>
      <c r="B4" s="27" t="s">
        <v>122</v>
      </c>
      <c r="C4" s="27" t="s">
        <v>109</v>
      </c>
      <c r="D4" s="28" t="s">
        <v>123</v>
      </c>
      <c r="E4" s="27" t="s">
        <v>124</v>
      </c>
      <c r="F4" s="27" t="s">
        <v>125</v>
      </c>
      <c r="G4" s="27" t="s">
        <v>126</v>
      </c>
      <c r="H4" s="27" t="s">
        <v>127</v>
      </c>
      <c r="I4" s="27" t="s">
        <v>128</v>
      </c>
      <c r="J4" s="27" t="s">
        <v>129</v>
      </c>
      <c r="K4" s="27" t="s">
        <v>130</v>
      </c>
      <c r="L4" s="27" t="s">
        <v>131</v>
      </c>
      <c r="M4" s="27" t="s">
        <v>132</v>
      </c>
      <c r="N4" s="27" t="s">
        <v>133</v>
      </c>
      <c r="O4" s="27" t="s">
        <v>134</v>
      </c>
      <c r="P4" s="27"/>
      <c r="Q4" s="27" t="s">
        <v>97</v>
      </c>
      <c r="R4" s="27" t="s">
        <v>115</v>
      </c>
      <c r="S4" s="29" t="s">
        <v>135</v>
      </c>
    </row>
    <row r="5" spans="1:19" ht="25">
      <c r="A5" s="27" t="s">
        <v>122</v>
      </c>
      <c r="B5" s="27"/>
      <c r="C5" s="27" t="s">
        <v>110</v>
      </c>
      <c r="D5" s="27" t="s">
        <v>136</v>
      </c>
      <c r="E5" s="27" t="s">
        <v>137</v>
      </c>
      <c r="F5" s="27" t="s">
        <v>138</v>
      </c>
      <c r="G5" s="27" t="s">
        <v>139</v>
      </c>
      <c r="H5" s="27" t="s">
        <v>140</v>
      </c>
      <c r="I5" s="27" t="s">
        <v>141</v>
      </c>
      <c r="J5" s="27" t="s">
        <v>142</v>
      </c>
      <c r="K5" s="27" t="s">
        <v>143</v>
      </c>
      <c r="L5" s="27" t="s">
        <v>144</v>
      </c>
      <c r="M5" s="27" t="s">
        <v>145</v>
      </c>
      <c r="N5" s="27" t="s">
        <v>146</v>
      </c>
      <c r="O5" s="27" t="s">
        <v>147</v>
      </c>
      <c r="P5" s="27"/>
      <c r="Q5" s="27" t="s">
        <v>127</v>
      </c>
      <c r="R5" s="27" t="s">
        <v>116</v>
      </c>
      <c r="S5" s="29"/>
    </row>
    <row r="6" spans="1:19" ht="37.5">
      <c r="A6" s="27"/>
      <c r="B6" s="27"/>
      <c r="C6" s="27" t="s">
        <v>124</v>
      </c>
      <c r="D6" s="27"/>
      <c r="E6" s="27" t="s">
        <v>148</v>
      </c>
      <c r="F6" s="27" t="s">
        <v>149</v>
      </c>
      <c r="G6" s="27" t="s">
        <v>150</v>
      </c>
      <c r="H6" s="27" t="s">
        <v>151</v>
      </c>
      <c r="I6" s="27" t="s">
        <v>152</v>
      </c>
      <c r="J6" s="27" t="s">
        <v>153</v>
      </c>
      <c r="K6" s="27" t="s">
        <v>154</v>
      </c>
      <c r="L6" s="27" t="s">
        <v>155</v>
      </c>
      <c r="M6" s="27" t="s">
        <v>156</v>
      </c>
      <c r="N6" s="27" t="s">
        <v>157</v>
      </c>
      <c r="O6" s="27" t="s">
        <v>158</v>
      </c>
      <c r="P6" s="27"/>
      <c r="Q6" s="27" t="s">
        <v>96</v>
      </c>
      <c r="R6" s="27" t="s">
        <v>100</v>
      </c>
      <c r="S6" s="29"/>
    </row>
    <row r="7" spans="1:19" ht="25">
      <c r="A7" s="27"/>
      <c r="B7" s="27"/>
      <c r="C7" s="27" t="s">
        <v>148</v>
      </c>
      <c r="D7" s="27"/>
      <c r="E7" s="27" t="s">
        <v>159</v>
      </c>
      <c r="F7" s="27" t="s">
        <v>160</v>
      </c>
      <c r="G7" s="27" t="s">
        <v>161</v>
      </c>
      <c r="H7" s="27" t="s">
        <v>162</v>
      </c>
      <c r="I7" s="27" t="s">
        <v>163</v>
      </c>
      <c r="J7" s="27" t="s">
        <v>164</v>
      </c>
      <c r="K7" s="27" t="s">
        <v>165</v>
      </c>
      <c r="L7" s="27" t="s">
        <v>166</v>
      </c>
      <c r="M7" s="27" t="s">
        <v>167</v>
      </c>
      <c r="N7" s="27" t="s">
        <v>168</v>
      </c>
      <c r="O7" s="27" t="s">
        <v>169</v>
      </c>
      <c r="P7" s="27"/>
      <c r="Q7" s="27" t="s">
        <v>140</v>
      </c>
      <c r="R7" s="27" t="s">
        <v>142</v>
      </c>
      <c r="S7" s="29"/>
    </row>
    <row r="8" spans="1:19" ht="37.5">
      <c r="A8" s="27"/>
      <c r="B8" s="27"/>
      <c r="C8" s="27" t="s">
        <v>170</v>
      </c>
      <c r="D8" s="27"/>
      <c r="E8" s="27" t="s">
        <v>171</v>
      </c>
      <c r="F8" s="27" t="s">
        <v>172</v>
      </c>
      <c r="G8" s="27" t="s">
        <v>173</v>
      </c>
      <c r="H8" s="27" t="s">
        <v>174</v>
      </c>
      <c r="I8" s="27" t="s">
        <v>175</v>
      </c>
      <c r="J8" s="27" t="s">
        <v>176</v>
      </c>
      <c r="K8" s="27" t="s">
        <v>177</v>
      </c>
      <c r="L8" s="27" t="s">
        <v>84</v>
      </c>
      <c r="M8" s="27" t="s">
        <v>178</v>
      </c>
      <c r="N8" s="27" t="s">
        <v>179</v>
      </c>
      <c r="O8" s="27" t="s">
        <v>180</v>
      </c>
      <c r="P8" s="27"/>
      <c r="Q8" s="27" t="s">
        <v>126</v>
      </c>
      <c r="R8" s="27" t="s">
        <v>181</v>
      </c>
      <c r="S8" s="29"/>
    </row>
    <row r="9" spans="1:19" ht="25">
      <c r="A9" s="27"/>
      <c r="B9" s="27"/>
      <c r="C9" s="27" t="s">
        <v>182</v>
      </c>
      <c r="D9" s="27"/>
      <c r="E9" s="27" t="s">
        <v>183</v>
      </c>
      <c r="F9" s="27" t="s">
        <v>184</v>
      </c>
      <c r="G9" s="27" t="s">
        <v>185</v>
      </c>
      <c r="H9" s="27" t="s">
        <v>106</v>
      </c>
      <c r="I9" s="27" t="s">
        <v>186</v>
      </c>
      <c r="J9" s="27" t="s">
        <v>187</v>
      </c>
      <c r="K9" s="27" t="s">
        <v>188</v>
      </c>
      <c r="L9" s="27" t="s">
        <v>189</v>
      </c>
      <c r="M9" s="27"/>
      <c r="N9" s="27" t="s">
        <v>190</v>
      </c>
      <c r="O9" s="27" t="s">
        <v>191</v>
      </c>
      <c r="P9" s="27"/>
      <c r="Q9" s="27" t="s">
        <v>112</v>
      </c>
      <c r="R9" s="27" t="s">
        <v>192</v>
      </c>
      <c r="S9" s="29"/>
    </row>
    <row r="10" spans="1:19" ht="50">
      <c r="A10" s="27"/>
      <c r="B10" s="27"/>
      <c r="C10" s="27" t="s">
        <v>123</v>
      </c>
      <c r="D10" s="27"/>
      <c r="E10" s="27"/>
      <c r="F10" s="27" t="s">
        <v>193</v>
      </c>
      <c r="G10" s="27" t="s">
        <v>194</v>
      </c>
      <c r="H10" s="27" t="s">
        <v>195</v>
      </c>
      <c r="I10" s="27" t="s">
        <v>196</v>
      </c>
      <c r="J10" s="27" t="s">
        <v>197</v>
      </c>
      <c r="K10" s="27" t="s">
        <v>198</v>
      </c>
      <c r="L10" s="27" t="s">
        <v>199</v>
      </c>
      <c r="M10" s="27"/>
      <c r="N10" s="27" t="s">
        <v>200</v>
      </c>
      <c r="O10" s="27" t="s">
        <v>201</v>
      </c>
      <c r="P10" s="27"/>
      <c r="Q10" s="27" t="s">
        <v>151</v>
      </c>
      <c r="R10" s="27" t="s">
        <v>202</v>
      </c>
      <c r="S10" s="29"/>
    </row>
    <row r="11" spans="1:19" ht="37.5">
      <c r="A11" s="27"/>
      <c r="B11" s="27"/>
      <c r="C11" s="27" t="s">
        <v>171</v>
      </c>
      <c r="D11" s="27"/>
      <c r="E11" s="27"/>
      <c r="F11" s="27" t="s">
        <v>203</v>
      </c>
      <c r="G11" s="27" t="s">
        <v>204</v>
      </c>
      <c r="H11" s="27" t="s">
        <v>205</v>
      </c>
      <c r="I11" s="27" t="s">
        <v>206</v>
      </c>
      <c r="J11" s="27" t="s">
        <v>207</v>
      </c>
      <c r="K11" s="27" t="s">
        <v>208</v>
      </c>
      <c r="L11" s="27"/>
      <c r="M11" s="27"/>
      <c r="N11" s="27" t="s">
        <v>209</v>
      </c>
      <c r="O11" s="27" t="s">
        <v>210</v>
      </c>
      <c r="P11" s="27"/>
      <c r="Q11" s="27" t="s">
        <v>162</v>
      </c>
      <c r="R11" s="27" t="s">
        <v>211</v>
      </c>
      <c r="S11" s="29"/>
    </row>
    <row r="12" spans="1:19" ht="25">
      <c r="A12" s="27"/>
      <c r="B12" s="27"/>
      <c r="C12" s="27" t="s">
        <v>136</v>
      </c>
      <c r="D12" s="27"/>
      <c r="E12" s="27"/>
      <c r="F12" s="27" t="s">
        <v>212</v>
      </c>
      <c r="G12" s="31" t="s">
        <v>213</v>
      </c>
      <c r="H12" s="31" t="s">
        <v>214</v>
      </c>
      <c r="I12" s="27"/>
      <c r="J12" s="27"/>
      <c r="K12" s="27" t="s">
        <v>215</v>
      </c>
      <c r="L12" s="27"/>
      <c r="M12" s="27"/>
      <c r="N12" s="27" t="s">
        <v>216</v>
      </c>
      <c r="O12" s="27" t="s">
        <v>217</v>
      </c>
      <c r="P12" s="27"/>
      <c r="Q12" s="27" t="s">
        <v>218</v>
      </c>
      <c r="R12" s="27" t="s">
        <v>219</v>
      </c>
      <c r="S12" s="29"/>
    </row>
    <row r="13" spans="1:19" ht="62.5">
      <c r="A13" s="27"/>
      <c r="B13" s="27"/>
      <c r="C13" s="27" t="s">
        <v>183</v>
      </c>
      <c r="D13" s="27"/>
      <c r="E13" s="27"/>
      <c r="F13" s="27" t="s">
        <v>220</v>
      </c>
      <c r="G13" s="27" t="s">
        <v>221</v>
      </c>
      <c r="H13" s="27" t="s">
        <v>222</v>
      </c>
      <c r="I13" s="27"/>
      <c r="J13" s="27"/>
      <c r="K13" s="27"/>
      <c r="L13" s="27"/>
      <c r="M13" s="27"/>
      <c r="N13" s="27" t="s">
        <v>223</v>
      </c>
      <c r="O13" s="27" t="s">
        <v>224</v>
      </c>
      <c r="P13" s="27"/>
      <c r="Q13" s="27" t="s">
        <v>174</v>
      </c>
      <c r="R13" s="27" t="s">
        <v>225</v>
      </c>
      <c r="S13" s="29"/>
    </row>
    <row r="14" spans="1:19" ht="37.5">
      <c r="A14" s="27"/>
      <c r="B14" s="27"/>
      <c r="C14" s="27"/>
      <c r="D14" s="27"/>
      <c r="E14" s="27"/>
      <c r="F14" s="27" t="s">
        <v>226</v>
      </c>
      <c r="G14" s="27" t="s">
        <v>227</v>
      </c>
      <c r="H14" s="27" t="s">
        <v>228</v>
      </c>
      <c r="I14" s="27"/>
      <c r="J14" s="27"/>
      <c r="K14" s="27"/>
      <c r="L14" s="27"/>
      <c r="M14" s="27"/>
      <c r="N14" s="27" t="s">
        <v>229</v>
      </c>
      <c r="O14" s="27" t="s">
        <v>230</v>
      </c>
      <c r="P14" s="27"/>
      <c r="Q14" s="27" t="s">
        <v>150</v>
      </c>
      <c r="R14" s="27" t="s">
        <v>231</v>
      </c>
      <c r="S14" s="29"/>
    </row>
    <row r="15" spans="1:19" ht="25">
      <c r="A15" s="27"/>
      <c r="B15" s="27"/>
      <c r="C15" s="27"/>
      <c r="D15" s="27"/>
      <c r="E15" s="27"/>
      <c r="F15" s="27" t="s">
        <v>232</v>
      </c>
      <c r="G15" s="27" t="s">
        <v>233</v>
      </c>
      <c r="H15" s="27" t="s">
        <v>234</v>
      </c>
      <c r="I15" s="27"/>
      <c r="J15" s="27"/>
      <c r="K15" s="27"/>
      <c r="L15" s="27"/>
      <c r="M15" s="27"/>
      <c r="N15" s="27" t="s">
        <v>235</v>
      </c>
      <c r="O15" s="27" t="s">
        <v>236</v>
      </c>
      <c r="P15" s="27"/>
      <c r="Q15" s="27" t="s">
        <v>173</v>
      </c>
      <c r="R15" s="27" t="s">
        <v>237</v>
      </c>
      <c r="S15" s="29"/>
    </row>
    <row r="16" spans="1:19">
      <c r="A16" s="27"/>
      <c r="B16" s="27"/>
      <c r="C16" s="27"/>
      <c r="D16" s="27"/>
      <c r="E16" s="27"/>
      <c r="F16" s="32" t="s">
        <v>137</v>
      </c>
      <c r="G16" s="27" t="s">
        <v>238</v>
      </c>
      <c r="H16" s="27" t="s">
        <v>239</v>
      </c>
      <c r="I16" s="27"/>
      <c r="J16" s="27"/>
      <c r="K16" s="27"/>
      <c r="L16" s="27"/>
      <c r="M16" s="27"/>
      <c r="N16" s="27" t="s">
        <v>240</v>
      </c>
      <c r="O16" s="27" t="s">
        <v>241</v>
      </c>
      <c r="P16" s="27"/>
      <c r="Q16" s="27" t="s">
        <v>195</v>
      </c>
      <c r="R16" s="27" t="s">
        <v>99</v>
      </c>
      <c r="S16" s="29"/>
    </row>
    <row r="17" spans="1:19" ht="25">
      <c r="A17" s="27"/>
      <c r="B17" s="27"/>
      <c r="C17" s="27"/>
      <c r="D17" s="27"/>
      <c r="E17" s="27"/>
      <c r="F17" s="27" t="s">
        <v>242</v>
      </c>
      <c r="G17" s="27" t="s">
        <v>243</v>
      </c>
      <c r="H17" s="27" t="s">
        <v>244</v>
      </c>
      <c r="I17" s="27"/>
      <c r="J17" s="27"/>
      <c r="K17" s="27"/>
      <c r="L17" s="27"/>
      <c r="M17" s="27"/>
      <c r="N17" s="27" t="s">
        <v>245</v>
      </c>
      <c r="O17" s="27" t="s">
        <v>246</v>
      </c>
      <c r="P17" s="27"/>
      <c r="Q17" s="27" t="s">
        <v>185</v>
      </c>
      <c r="R17" s="27" t="s">
        <v>195</v>
      </c>
      <c r="S17" s="29"/>
    </row>
    <row r="18" spans="1:19" ht="25">
      <c r="A18" s="27"/>
      <c r="B18" s="27"/>
      <c r="C18" s="27"/>
      <c r="D18" s="27"/>
      <c r="E18" s="27"/>
      <c r="F18" s="27" t="s">
        <v>247</v>
      </c>
      <c r="G18" s="27" t="s">
        <v>248</v>
      </c>
      <c r="H18" s="27" t="s">
        <v>249</v>
      </c>
      <c r="I18" s="27"/>
      <c r="J18" s="27"/>
      <c r="K18" s="27"/>
      <c r="L18" s="27"/>
      <c r="M18" s="27"/>
      <c r="N18" s="27" t="s">
        <v>250</v>
      </c>
      <c r="O18" s="27" t="s">
        <v>251</v>
      </c>
      <c r="P18" s="27"/>
      <c r="Q18" s="27" t="s">
        <v>204</v>
      </c>
      <c r="R18" s="27" t="s">
        <v>252</v>
      </c>
      <c r="S18" s="29"/>
    </row>
    <row r="19" spans="1:19" ht="25">
      <c r="A19" s="27"/>
      <c r="B19" s="27"/>
      <c r="C19" s="27"/>
      <c r="D19" s="27"/>
      <c r="E19" s="27"/>
      <c r="F19" s="27" t="s">
        <v>253</v>
      </c>
      <c r="G19" s="27" t="s">
        <v>254</v>
      </c>
      <c r="H19" s="27" t="s">
        <v>255</v>
      </c>
      <c r="I19" s="27"/>
      <c r="J19" s="27"/>
      <c r="K19" s="27"/>
      <c r="L19" s="27"/>
      <c r="M19" s="27"/>
      <c r="N19" s="27" t="s">
        <v>256</v>
      </c>
      <c r="O19" s="27" t="s">
        <v>257</v>
      </c>
      <c r="P19" s="27"/>
      <c r="Q19" s="27" t="s">
        <v>194</v>
      </c>
      <c r="R19" s="27" t="s">
        <v>258</v>
      </c>
      <c r="S19" s="29"/>
    </row>
    <row r="20" spans="1:19" ht="50">
      <c r="A20" s="27"/>
      <c r="B20" s="27"/>
      <c r="C20" s="27"/>
      <c r="D20" s="27"/>
      <c r="E20" s="27"/>
      <c r="F20" s="27" t="s">
        <v>259</v>
      </c>
      <c r="G20" s="27" t="s">
        <v>260</v>
      </c>
      <c r="H20" s="27" t="s">
        <v>218</v>
      </c>
      <c r="I20" s="27"/>
      <c r="J20" s="27"/>
      <c r="K20" s="27"/>
      <c r="L20" s="27"/>
      <c r="M20" s="27"/>
      <c r="N20" s="27" t="s">
        <v>261</v>
      </c>
      <c r="O20" s="28" t="s">
        <v>262</v>
      </c>
      <c r="P20" s="28"/>
      <c r="Q20" s="31" t="s">
        <v>213</v>
      </c>
      <c r="R20" s="27" t="s">
        <v>263</v>
      </c>
      <c r="S20" s="29"/>
    </row>
    <row r="21" spans="1:19" ht="25">
      <c r="A21" s="27"/>
      <c r="B21" s="27"/>
      <c r="C21" s="27"/>
      <c r="D21" s="27"/>
      <c r="E21" s="27"/>
      <c r="F21" s="27" t="s">
        <v>264</v>
      </c>
      <c r="G21" s="27" t="s">
        <v>265</v>
      </c>
      <c r="H21" s="27" t="s">
        <v>266</v>
      </c>
      <c r="I21" s="27"/>
      <c r="J21" s="27"/>
      <c r="K21" s="27"/>
      <c r="L21" s="27"/>
      <c r="M21" s="27"/>
      <c r="N21" s="27"/>
      <c r="O21" s="27" t="s">
        <v>267</v>
      </c>
      <c r="P21" s="27"/>
      <c r="Q21" s="31" t="s">
        <v>214</v>
      </c>
      <c r="R21" s="27" t="s">
        <v>114</v>
      </c>
      <c r="S21" s="29"/>
    </row>
    <row r="22" spans="1:19">
      <c r="A22" s="27"/>
      <c r="B22" s="27"/>
      <c r="C22" s="27"/>
      <c r="D22" s="27"/>
      <c r="E22" s="27"/>
      <c r="F22" s="27" t="s">
        <v>268</v>
      </c>
      <c r="G22" s="27" t="s">
        <v>269</v>
      </c>
      <c r="H22" s="27" t="s">
        <v>270</v>
      </c>
      <c r="I22" s="27"/>
      <c r="J22" s="27"/>
      <c r="K22" s="27"/>
      <c r="L22" s="27"/>
      <c r="M22" s="27"/>
      <c r="N22" s="27"/>
      <c r="O22" s="27" t="s">
        <v>271</v>
      </c>
      <c r="P22" s="27"/>
      <c r="Q22" s="27" t="s">
        <v>222</v>
      </c>
      <c r="R22" s="27" t="s">
        <v>272</v>
      </c>
      <c r="S22" s="29"/>
    </row>
    <row r="23" spans="1:19" ht="25">
      <c r="A23" s="27"/>
      <c r="B23" s="27"/>
      <c r="C23" s="27"/>
      <c r="D23" s="27"/>
      <c r="E23" s="27"/>
      <c r="F23" s="27" t="s">
        <v>273</v>
      </c>
      <c r="G23" s="27" t="s">
        <v>274</v>
      </c>
      <c r="H23" s="27" t="s">
        <v>275</v>
      </c>
      <c r="I23" s="27"/>
      <c r="J23" s="27"/>
      <c r="K23" s="27"/>
      <c r="L23" s="27"/>
      <c r="M23" s="27"/>
      <c r="N23" s="27"/>
      <c r="O23" s="27" t="s">
        <v>276</v>
      </c>
      <c r="P23" s="27"/>
      <c r="Q23" s="27" t="s">
        <v>161</v>
      </c>
      <c r="R23" s="27" t="s">
        <v>277</v>
      </c>
      <c r="S23" s="29"/>
    </row>
    <row r="24" spans="1:19">
      <c r="A24" s="27"/>
      <c r="B24" s="27"/>
      <c r="C24" s="27"/>
      <c r="D24" s="27"/>
      <c r="E24" s="27"/>
      <c r="F24" s="27" t="s">
        <v>159</v>
      </c>
      <c r="G24" s="27" t="s">
        <v>278</v>
      </c>
      <c r="H24" s="27" t="s">
        <v>279</v>
      </c>
      <c r="I24" s="27"/>
      <c r="J24" s="27"/>
      <c r="K24" s="27"/>
      <c r="L24" s="27"/>
      <c r="M24" s="27"/>
      <c r="N24" s="27"/>
      <c r="O24" s="27" t="s">
        <v>280</v>
      </c>
      <c r="P24" s="27"/>
      <c r="Q24" s="27" t="s">
        <v>249</v>
      </c>
      <c r="R24" s="27" t="s">
        <v>154</v>
      </c>
      <c r="S24" s="29"/>
    </row>
    <row r="25" spans="1:19">
      <c r="A25" s="27"/>
      <c r="B25" s="27"/>
      <c r="C25" s="27"/>
      <c r="D25" s="27"/>
      <c r="E25" s="27"/>
      <c r="F25" s="27" t="s">
        <v>281</v>
      </c>
      <c r="G25" s="27" t="s">
        <v>282</v>
      </c>
      <c r="H25" s="27" t="s">
        <v>283</v>
      </c>
      <c r="I25" s="27"/>
      <c r="J25" s="27"/>
      <c r="K25" s="27"/>
      <c r="L25" s="27"/>
      <c r="M25" s="27"/>
      <c r="N25" s="27"/>
      <c r="O25" s="27" t="s">
        <v>284</v>
      </c>
      <c r="P25" s="27"/>
      <c r="Q25" s="27" t="s">
        <v>255</v>
      </c>
      <c r="R25" s="27" t="s">
        <v>285</v>
      </c>
      <c r="S25" s="29"/>
    </row>
    <row r="26" spans="1:19" ht="25">
      <c r="A26" s="27"/>
      <c r="B26" s="27"/>
      <c r="C26" s="27"/>
      <c r="D26" s="27"/>
      <c r="E26" s="27"/>
      <c r="F26" s="27" t="s">
        <v>286</v>
      </c>
      <c r="G26" s="27" t="s">
        <v>287</v>
      </c>
      <c r="H26" s="27" t="s">
        <v>288</v>
      </c>
      <c r="I26" s="27"/>
      <c r="J26" s="27"/>
      <c r="K26" s="27"/>
      <c r="L26" s="27"/>
      <c r="M26" s="27"/>
      <c r="N26" s="27"/>
      <c r="O26" s="27" t="s">
        <v>289</v>
      </c>
      <c r="P26" s="27"/>
      <c r="Q26" s="27" t="s">
        <v>233</v>
      </c>
      <c r="R26" s="27" t="s">
        <v>290</v>
      </c>
      <c r="S26" s="29"/>
    </row>
    <row r="27" spans="1:19" ht="25">
      <c r="A27" s="27"/>
      <c r="B27" s="27"/>
      <c r="C27" s="27"/>
      <c r="D27" s="27"/>
      <c r="E27" s="27"/>
      <c r="F27" s="27" t="s">
        <v>291</v>
      </c>
      <c r="G27" s="27" t="s">
        <v>240</v>
      </c>
      <c r="H27" s="27" t="s">
        <v>292</v>
      </c>
      <c r="I27" s="27"/>
      <c r="J27" s="27"/>
      <c r="K27" s="27"/>
      <c r="L27" s="27"/>
      <c r="M27" s="27"/>
      <c r="N27" s="27"/>
      <c r="O27" s="27" t="s">
        <v>293</v>
      </c>
      <c r="P27" s="27"/>
      <c r="Q27" s="27" t="s">
        <v>248</v>
      </c>
      <c r="R27" s="27" t="s">
        <v>164</v>
      </c>
      <c r="S27" s="29"/>
    </row>
    <row r="28" spans="1:19" ht="37.5">
      <c r="A28" s="27"/>
      <c r="B28" s="27"/>
      <c r="C28" s="27"/>
      <c r="D28" s="27"/>
      <c r="E28" s="27"/>
      <c r="F28" s="27" t="s">
        <v>294</v>
      </c>
      <c r="G28" s="27"/>
      <c r="H28" s="27" t="s">
        <v>295</v>
      </c>
      <c r="I28" s="27"/>
      <c r="J28" s="27"/>
      <c r="K28" s="27"/>
      <c r="L28" s="27"/>
      <c r="M28" s="27"/>
      <c r="N28" s="27"/>
      <c r="O28" s="27" t="s">
        <v>296</v>
      </c>
      <c r="P28" s="27"/>
      <c r="Q28" s="27" t="s">
        <v>238</v>
      </c>
      <c r="R28" s="27" t="s">
        <v>131</v>
      </c>
      <c r="S28" s="29"/>
    </row>
    <row r="29" spans="1:19">
      <c r="A29" s="27"/>
      <c r="B29" s="27"/>
      <c r="C29" s="27"/>
      <c r="D29" s="27"/>
      <c r="E29" s="27"/>
      <c r="F29" s="27" t="s">
        <v>297</v>
      </c>
      <c r="G29" s="27"/>
      <c r="H29" s="27" t="s">
        <v>298</v>
      </c>
      <c r="I29" s="27"/>
      <c r="J29" s="27"/>
      <c r="K29" s="27"/>
      <c r="L29" s="27"/>
      <c r="M29" s="27"/>
      <c r="N29" s="27"/>
      <c r="O29" s="27" t="s">
        <v>299</v>
      </c>
      <c r="P29" s="27"/>
      <c r="Q29" s="27" t="s">
        <v>270</v>
      </c>
      <c r="R29" s="27" t="s">
        <v>300</v>
      </c>
      <c r="S29" s="29"/>
    </row>
    <row r="30" spans="1:19">
      <c r="A30" s="27"/>
      <c r="B30" s="27"/>
      <c r="C30" s="27"/>
      <c r="D30" s="27"/>
      <c r="E30" s="27"/>
      <c r="F30" s="27" t="s">
        <v>301</v>
      </c>
      <c r="G30" s="27"/>
      <c r="H30" s="27" t="s">
        <v>302</v>
      </c>
      <c r="I30" s="27"/>
      <c r="J30" s="27"/>
      <c r="K30" s="27"/>
      <c r="L30" s="27"/>
      <c r="M30" s="27"/>
      <c r="N30" s="27"/>
      <c r="O30" s="27"/>
      <c r="P30" s="27"/>
      <c r="Q30" s="27" t="s">
        <v>266</v>
      </c>
      <c r="R30" s="27" t="s">
        <v>298</v>
      </c>
      <c r="S30" s="29"/>
    </row>
    <row r="31" spans="1:19" ht="37.5">
      <c r="A31" s="27"/>
      <c r="B31" s="27"/>
      <c r="C31" s="27"/>
      <c r="D31" s="27"/>
      <c r="E31" s="27"/>
      <c r="F31" s="27" t="s">
        <v>303</v>
      </c>
      <c r="G31" s="27"/>
      <c r="H31" s="27" t="s">
        <v>304</v>
      </c>
      <c r="I31" s="27"/>
      <c r="J31" s="27"/>
      <c r="K31" s="27"/>
      <c r="L31" s="27"/>
      <c r="M31" s="27"/>
      <c r="N31" s="27"/>
      <c r="O31" s="27"/>
      <c r="P31" s="27"/>
      <c r="Q31" s="27" t="s">
        <v>295</v>
      </c>
      <c r="R31" s="27" t="s">
        <v>135</v>
      </c>
      <c r="S31" s="29"/>
    </row>
    <row r="32" spans="1:19" ht="25">
      <c r="A32" s="27"/>
      <c r="B32" s="27"/>
      <c r="C32" s="27"/>
      <c r="D32" s="27"/>
      <c r="E32" s="27"/>
      <c r="F32" s="27" t="s">
        <v>305</v>
      </c>
      <c r="G32" s="27"/>
      <c r="H32" s="27" t="s">
        <v>306</v>
      </c>
      <c r="I32" s="27"/>
      <c r="J32" s="27"/>
      <c r="K32" s="27"/>
      <c r="L32" s="27"/>
      <c r="M32" s="27"/>
      <c r="N32" s="27"/>
      <c r="O32" s="27"/>
      <c r="P32" s="27"/>
      <c r="Q32" s="27" t="s">
        <v>275</v>
      </c>
      <c r="R32" s="27" t="s">
        <v>307</v>
      </c>
      <c r="S32" s="29"/>
    </row>
    <row r="33" spans="1:19" ht="25">
      <c r="A33" s="27"/>
      <c r="B33" s="27"/>
      <c r="C33" s="27"/>
      <c r="D33" s="27"/>
      <c r="E33" s="27"/>
      <c r="F33" s="27" t="s">
        <v>308</v>
      </c>
      <c r="G33" s="27"/>
      <c r="H33" s="27" t="s">
        <v>309</v>
      </c>
      <c r="I33" s="27"/>
      <c r="J33" s="27"/>
      <c r="K33" s="27"/>
      <c r="L33" s="27"/>
      <c r="M33" s="27"/>
      <c r="N33" s="27"/>
      <c r="O33" s="27"/>
      <c r="P33" s="27"/>
      <c r="Q33" s="27" t="s">
        <v>221</v>
      </c>
      <c r="R33" s="27" t="s">
        <v>165</v>
      </c>
      <c r="S33" s="29"/>
    </row>
    <row r="34" spans="1:19" ht="25">
      <c r="A34" s="27"/>
      <c r="B34" s="27"/>
      <c r="C34" s="27"/>
      <c r="D34" s="27"/>
      <c r="E34" s="27"/>
      <c r="F34" s="27" t="s">
        <v>310</v>
      </c>
      <c r="G34" s="27"/>
      <c r="H34" s="27" t="s">
        <v>311</v>
      </c>
      <c r="I34" s="27"/>
      <c r="J34" s="27"/>
      <c r="K34" s="27"/>
      <c r="L34" s="27"/>
      <c r="M34" s="27"/>
      <c r="N34" s="27"/>
      <c r="O34" s="27"/>
      <c r="P34" s="27"/>
      <c r="Q34" s="27" t="s">
        <v>234</v>
      </c>
      <c r="R34" s="27" t="s">
        <v>177</v>
      </c>
      <c r="S34" s="29"/>
    </row>
    <row r="35" spans="1:19" ht="25">
      <c r="A35" s="27"/>
      <c r="B35" s="27"/>
      <c r="C35" s="27"/>
      <c r="D35" s="27"/>
      <c r="E35" s="27"/>
      <c r="F35" s="27" t="s">
        <v>312</v>
      </c>
      <c r="G35" s="27"/>
      <c r="H35" s="27" t="s">
        <v>313</v>
      </c>
      <c r="I35" s="27"/>
      <c r="J35" s="27"/>
      <c r="K35" s="27"/>
      <c r="L35" s="27"/>
      <c r="M35" s="27"/>
      <c r="N35" s="27"/>
      <c r="O35" s="27"/>
      <c r="P35" s="27"/>
      <c r="Q35" s="27" t="s">
        <v>298</v>
      </c>
      <c r="R35" s="27" t="s">
        <v>120</v>
      </c>
      <c r="S35" s="29"/>
    </row>
    <row r="36" spans="1:19" ht="25">
      <c r="A36" s="27"/>
      <c r="B36" s="27"/>
      <c r="C36" s="27"/>
      <c r="D36" s="27"/>
      <c r="E36" s="27"/>
      <c r="F36" s="27"/>
      <c r="G36" s="27"/>
      <c r="H36" s="30" t="s">
        <v>314</v>
      </c>
      <c r="I36" s="27"/>
      <c r="J36" s="27"/>
      <c r="K36" s="27"/>
      <c r="L36" s="27"/>
      <c r="M36" s="27"/>
      <c r="N36" s="27"/>
      <c r="O36" s="27"/>
      <c r="P36" s="27"/>
      <c r="Q36" s="27" t="s">
        <v>243</v>
      </c>
      <c r="R36" s="27" t="s">
        <v>279</v>
      </c>
      <c r="S36" s="29"/>
    </row>
    <row r="37" spans="1:19" ht="25">
      <c r="A37" s="27"/>
      <c r="B37" s="27"/>
      <c r="C37" s="27"/>
      <c r="D37" s="27"/>
      <c r="E37" s="27"/>
      <c r="F37" s="27"/>
      <c r="G37" s="27"/>
      <c r="H37" s="27" t="s">
        <v>315</v>
      </c>
      <c r="I37" s="27"/>
      <c r="J37" s="27"/>
      <c r="K37" s="27"/>
      <c r="L37" s="27"/>
      <c r="M37" s="27"/>
      <c r="N37" s="27"/>
      <c r="O37" s="27"/>
      <c r="P37" s="27"/>
      <c r="Q37" s="27" t="s">
        <v>254</v>
      </c>
      <c r="R37" s="27" t="s">
        <v>144</v>
      </c>
      <c r="S37" s="29"/>
    </row>
    <row r="38" spans="1:19" ht="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 t="s">
        <v>278</v>
      </c>
      <c r="R38" s="27" t="s">
        <v>155</v>
      </c>
      <c r="S38" s="29"/>
    </row>
    <row r="39" spans="1:1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 t="s">
        <v>306</v>
      </c>
      <c r="R39" s="27" t="s">
        <v>188</v>
      </c>
      <c r="S39" s="29"/>
    </row>
    <row r="40" spans="1:19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 t="s">
        <v>283</v>
      </c>
      <c r="R40" s="27" t="s">
        <v>198</v>
      </c>
      <c r="S40" s="29"/>
    </row>
    <row r="41" spans="1:19" ht="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 t="s">
        <v>288</v>
      </c>
      <c r="R41" s="27" t="s">
        <v>176</v>
      </c>
      <c r="S41" s="29"/>
    </row>
    <row r="42" spans="1:19" ht="50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 t="s">
        <v>279</v>
      </c>
      <c r="R42" s="27" t="s">
        <v>316</v>
      </c>
      <c r="S42" s="29"/>
    </row>
    <row r="43" spans="1:19" ht="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 t="s">
        <v>282</v>
      </c>
      <c r="R43" s="27" t="s">
        <v>208</v>
      </c>
      <c r="S43" s="29"/>
    </row>
    <row r="44" spans="1:19" ht="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 t="s">
        <v>260</v>
      </c>
      <c r="R44" s="27" t="s">
        <v>317</v>
      </c>
      <c r="S44" s="29"/>
    </row>
    <row r="45" spans="1:19" ht="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 t="s">
        <v>265</v>
      </c>
      <c r="R45" s="27" t="s">
        <v>318</v>
      </c>
      <c r="S45" s="29"/>
    </row>
    <row r="46" spans="1:19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269</v>
      </c>
      <c r="R46" s="27" t="s">
        <v>319</v>
      </c>
      <c r="S46" s="29"/>
    </row>
    <row r="47" spans="1:19" ht="50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 t="s">
        <v>292</v>
      </c>
      <c r="R47" s="27" t="s">
        <v>84</v>
      </c>
      <c r="S47" s="29"/>
    </row>
    <row r="48" spans="1:19" ht="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 t="s">
        <v>244</v>
      </c>
      <c r="R48" s="27" t="s">
        <v>187</v>
      </c>
      <c r="S48" s="29"/>
    </row>
    <row r="49" spans="1:19" ht="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 t="s">
        <v>309</v>
      </c>
      <c r="R49" s="30" t="s">
        <v>129</v>
      </c>
      <c r="S49" s="29"/>
    </row>
    <row r="50" spans="1:19" ht="62.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 t="s">
        <v>302</v>
      </c>
      <c r="R50" s="27" t="s">
        <v>320</v>
      </c>
      <c r="S50" s="29"/>
    </row>
    <row r="51" spans="1:19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 t="s">
        <v>287</v>
      </c>
      <c r="R51" s="27" t="s">
        <v>197</v>
      </c>
      <c r="S51" s="29"/>
    </row>
    <row r="52" spans="1:19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 t="s">
        <v>311</v>
      </c>
      <c r="R52" s="27" t="s">
        <v>215</v>
      </c>
      <c r="S52" s="29"/>
    </row>
    <row r="53" spans="1:19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7" t="s">
        <v>205</v>
      </c>
      <c r="R53" s="27" t="s">
        <v>313</v>
      </c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 t="s">
        <v>274</v>
      </c>
      <c r="R54" s="27" t="s">
        <v>207</v>
      </c>
      <c r="S54" s="29"/>
    </row>
    <row r="55" spans="1:19" ht="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 t="s">
        <v>139</v>
      </c>
      <c r="R55" s="27" t="s">
        <v>189</v>
      </c>
      <c r="S55" s="29"/>
    </row>
    <row r="56" spans="1:19" ht="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 t="s">
        <v>314</v>
      </c>
      <c r="R56" s="27" t="s">
        <v>199</v>
      </c>
      <c r="S56" s="29"/>
    </row>
    <row r="57" spans="1:19" ht="37.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7" t="s">
        <v>304</v>
      </c>
      <c r="R57" s="29"/>
      <c r="S57" s="29"/>
    </row>
    <row r="58" spans="1:19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7" t="s">
        <v>228</v>
      </c>
      <c r="R58" s="29"/>
      <c r="S58" s="29"/>
    </row>
    <row r="59" spans="1:1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7" t="s">
        <v>313</v>
      </c>
      <c r="R59" s="29"/>
      <c r="S59" s="29"/>
    </row>
    <row r="60" spans="1:19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 t="s">
        <v>239</v>
      </c>
      <c r="R60" s="29"/>
      <c r="S60" s="29"/>
    </row>
    <row r="61" spans="1:19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 t="s">
        <v>315</v>
      </c>
      <c r="R61" s="29"/>
      <c r="S61" s="29"/>
    </row>
    <row r="62" spans="1:19" ht="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7" t="s">
        <v>227</v>
      </c>
      <c r="R62" s="29"/>
      <c r="S62" s="29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5"/>
  <cols>
    <col min="1" max="1" width="125.54296875" customWidth="1"/>
  </cols>
  <sheetData>
    <row r="3" spans="1:1" ht="38">
      <c r="A3" s="24" t="s">
        <v>331</v>
      </c>
    </row>
    <row r="4" spans="1:1">
      <c r="A4" s="24"/>
    </row>
    <row r="5" spans="1:1" ht="25">
      <c r="A5" s="23" t="s">
        <v>332</v>
      </c>
    </row>
    <row r="7" spans="1:1" ht="25.5">
      <c r="A7" s="23" t="s">
        <v>333</v>
      </c>
    </row>
    <row r="9" spans="1:1" ht="87.5">
      <c r="A9" s="23" t="s">
        <v>327</v>
      </c>
    </row>
    <row r="10" spans="1:1">
      <c r="A10" s="23"/>
    </row>
    <row r="11" spans="1:1" ht="75">
      <c r="A11" s="23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Administrator</cp:lastModifiedBy>
  <cp:lastPrinted>2018-11-16T14:55:07Z</cp:lastPrinted>
  <dcterms:created xsi:type="dcterms:W3CDTF">2018-09-11T09:59:01Z</dcterms:created>
  <dcterms:modified xsi:type="dcterms:W3CDTF">2023-03-01T19:17:43Z</dcterms:modified>
</cp:coreProperties>
</file>