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thew.burgess\Documents\FCL\BAF\"/>
    </mc:Choice>
  </mc:AlternateContent>
  <xr:revisionPtr revIDLastSave="0" documentId="8_{8A810EFF-0C3D-4719-8AB6-080385214C23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JAS BAF" sheetId="10" r:id="rId1"/>
    <sheet name="Tradelane definition" sheetId="12" r:id="rId2"/>
    <sheet name="Disclaimer" sheetId="11" r:id="rId3"/>
  </sheets>
  <externalReferences>
    <externalReference r:id="rId4"/>
  </externalReferences>
  <definedNames>
    <definedName name="_Fill" localSheetId="0" hidden="1">#REF!</definedName>
    <definedName name="_Fill" hidden="1">#REF!</definedName>
    <definedName name="_xlnm._FilterDatabase" localSheetId="0" hidden="1">'JAS BAF'!$A$15:$A$71</definedName>
    <definedName name="_Key1" localSheetId="0" hidden="1">[1]Shipdata!#REF!</definedName>
    <definedName name="_Key1" hidden="1">[1]Shipdata!#REF!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Order2a" hidden="1">255</definedName>
    <definedName name="_Sort" localSheetId="0" hidden="1">#REF!</definedName>
    <definedName name="_Sort" hidden="1">#REF!</definedName>
    <definedName name="Access_Button" hidden="1">"NewSched_Ships_DB_List"</definedName>
    <definedName name="AccessDatabase" hidden="1">"D:\cmusl88\1ISTS\Schedule's\NewSched.mdb"</definedName>
    <definedName name="adjustment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2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FS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kfkfk" hidden="1">{"adj95mult",#N/A,FALSE,"COMPCO";"adj95est",#N/A,FALSE,"COMPCO"}</definedName>
    <definedName name="bBack" hidden="1">TRUE</definedName>
    <definedName name="bBackHomePage" hidden="1">TRUE</definedName>
    <definedName name="bPreview" hidden="1">TRUE</definedName>
    <definedName name="bPrint" hidden="1">TRUE</definedName>
    <definedName name="bZoom" hidden="1">FALSE</definedName>
    <definedName name="HTML_LastUpdate" hidden="1">"30/11/99"</definedName>
    <definedName name="HTML_LineAfter" hidden="1">FALSE</definedName>
    <definedName name="HTML_LineBefore" hidden="1">FALSE</definedName>
    <definedName name="HTML_Name" hidden="1">"k"</definedName>
    <definedName name="HTML_OBDlg2" hidden="1">TRUE</definedName>
    <definedName name="HTML_OBDlg4" hidden="1">TRUE</definedName>
    <definedName name="HTML_OS" hidden="1">0</definedName>
    <definedName name="HTML_PathFile" hidden="1">"C:\WINDOWS\Desktop\Manual bits\jan1lts.htm"</definedName>
    <definedName name="HTML_Title" hidden="1">"KLLTS0299"</definedName>
    <definedName name="_xlnm.Print_Area" localSheetId="0">'JAS BAF'!$A$1:$X$76</definedName>
    <definedName name="wrn.Current._.service." hidden="1">{#N/A,#N/A,FALSE,"Route 1";#N/A,#N/A,FALSE,"Route 2";#N/A,#N/A,FALSE,"Route 3"}</definedName>
    <definedName name="wrn.Current._service2." hidden="1">{#N/A,#N/A,FALSE,"Route 1";#N/A,#N/A,FALSE,"Route 2";#N/A,#N/A,FALSE,"Route 3"}</definedName>
    <definedName name="wrn.Option.2." hidden="1">{#N/A,#N/A,FALSE,"Option 2 (1)";#N/A,#N/A,FALSE,"Option 2 (2)";#N/A,#N/A,FALSE,"Option 2 (3)"}</definedName>
    <definedName name="wrn.Option.2a." hidden="1">{#N/A,#N/A,FALSE,"Option 2 (1)";#N/A,#N/A,FALSE,"Option 2 (2)";#N/A,#N/A,FALSE,"Option 2 (3)"}</definedName>
    <definedName name="wrn.Print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Print2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Route._.4." hidden="1">{#N/A,#N/A,FALSE,"Route 1 (4)";#N/A,#N/A,FALSE,"Route 2 (4)";#N/A,#N/A,FALSE,"Route 3 (4))";#N/A,#N/A,FALSE,"Route 4 (4)"}</definedName>
    <definedName name="wrn.Route._.4a." hidden="1">{#N/A,#N/A,FALSE,"Route 1 (4)";#N/A,#N/A,FALSE,"Route 2 (4)";#N/A,#N/A,FALSE,"Route 3 (4))";#N/A,#N/A,FALSE,"Route 4 (4)"}</definedName>
    <definedName name="wrn.예산99." hidden="1">{#N/A,#N/A,FALSE,"대비양식";#N/A,#N/A,FALSE,"월별양식";#N/A,#N/A,FALSE,"출장비";#N/A,#N/A,FALSE,"교통비계획";#N/A,#N/A,FALSE,"참고도서";#N/A,#N/A,FALSE,"제회비";#N/A,#N/A,FALSE,"접대계획";#N/A,#N/A,FALSE,"출장실적"}</definedName>
    <definedName name="zz" localSheetId="0" hidden="1">[1]Shipdata!#REF!</definedName>
    <definedName name="zz" hidden="1">[1]Shipdata!#REF!</definedName>
    <definedName name="마지막장" hidden="1">{"DCF","UPSIDE CASE",FALSE,"Sheet1";"DCF","BASE CASE",FALSE,"Sheet1";"DCF","DOWNSIDE CASE",FALSE,"Sheet1"}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0" l="1"/>
  <c r="E16" i="10" l="1"/>
  <c r="R16" i="10" s="1"/>
  <c r="I16" i="10" l="1"/>
  <c r="D16" i="10"/>
  <c r="Q16" i="10" s="1"/>
  <c r="P16" i="10" s="1"/>
  <c r="S16" i="10" s="1"/>
  <c r="J16" i="10" l="1"/>
  <c r="K16" i="10"/>
  <c r="C18" i="10" l="1"/>
  <c r="C17" i="10" l="1"/>
  <c r="E17" i="10" s="1"/>
  <c r="R17" i="10" s="1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E65" i="10" l="1"/>
  <c r="R65" i="10" s="1"/>
  <c r="I49" i="10"/>
  <c r="K49" i="10" s="1"/>
  <c r="I41" i="10"/>
  <c r="K41" i="10" s="1"/>
  <c r="E33" i="10"/>
  <c r="R33" i="10" s="1"/>
  <c r="D25" i="10"/>
  <c r="Q25" i="10" s="1"/>
  <c r="P25" i="10" s="1"/>
  <c r="S25" i="10" s="1"/>
  <c r="I17" i="10"/>
  <c r="J17" i="10" s="1"/>
  <c r="E64" i="10"/>
  <c r="R64" i="10" s="1"/>
  <c r="E56" i="10"/>
  <c r="R56" i="10" s="1"/>
  <c r="D40" i="10"/>
  <c r="Q40" i="10" s="1"/>
  <c r="P40" i="10" s="1"/>
  <c r="S40" i="10" s="1"/>
  <c r="E32" i="10"/>
  <c r="R32" i="10" s="1"/>
  <c r="E24" i="10"/>
  <c r="R24" i="10" s="1"/>
  <c r="I55" i="10"/>
  <c r="K55" i="10" s="1"/>
  <c r="I23" i="10"/>
  <c r="K23" i="10" s="1"/>
  <c r="D62" i="10"/>
  <c r="Q62" i="10" s="1"/>
  <c r="P62" i="10" s="1"/>
  <c r="S62" i="10" s="1"/>
  <c r="I45" i="10"/>
  <c r="K45" i="10" s="1"/>
  <c r="D68" i="10"/>
  <c r="Q68" i="10" s="1"/>
  <c r="P68" i="10" s="1"/>
  <c r="S68" i="10" s="1"/>
  <c r="I52" i="10"/>
  <c r="J52" i="10" s="1"/>
  <c r="E44" i="10"/>
  <c r="R44" i="10" s="1"/>
  <c r="I36" i="10"/>
  <c r="K36" i="10" s="1"/>
  <c r="I28" i="10"/>
  <c r="K28" i="10" s="1"/>
  <c r="I67" i="10"/>
  <c r="J67" i="10" s="1"/>
  <c r="I51" i="10"/>
  <c r="J51" i="10" s="1"/>
  <c r="I35" i="10"/>
  <c r="K35" i="10" s="1"/>
  <c r="I19" i="10"/>
  <c r="K19" i="10" s="1"/>
  <c r="D45" i="10"/>
  <c r="Q45" i="10" s="1"/>
  <c r="P45" i="10" s="1"/>
  <c r="S45" i="10" s="1"/>
  <c r="D17" i="10"/>
  <c r="E55" i="10"/>
  <c r="R55" i="10" s="1"/>
  <c r="E48" i="10"/>
  <c r="R48" i="10" s="1"/>
  <c r="E45" i="10"/>
  <c r="R45" i="10" s="1"/>
  <c r="D41" i="10"/>
  <c r="Q41" i="10" s="1"/>
  <c r="P41" i="10" s="1"/>
  <c r="S41" i="10" s="1"/>
  <c r="E29" i="10"/>
  <c r="R29" i="10" s="1"/>
  <c r="D52" i="10"/>
  <c r="Q52" i="10" s="1"/>
  <c r="P52" i="10" s="1"/>
  <c r="S52" i="10" s="1"/>
  <c r="E49" i="10"/>
  <c r="R49" i="10" s="1"/>
  <c r="E23" i="10"/>
  <c r="R23" i="10" s="1"/>
  <c r="I48" i="10"/>
  <c r="I29" i="10"/>
  <c r="K29" i="10" s="1"/>
  <c r="I61" i="10"/>
  <c r="K61" i="10" s="1"/>
  <c r="E20" i="10"/>
  <c r="R20" i="10" s="1"/>
  <c r="D36" i="10"/>
  <c r="Q36" i="10" s="1"/>
  <c r="P36" i="10" s="1"/>
  <c r="S36" i="10" s="1"/>
  <c r="D64" i="10"/>
  <c r="Q64" i="10" s="1"/>
  <c r="P64" i="10" s="1"/>
  <c r="S64" i="10" s="1"/>
  <c r="D33" i="10"/>
  <c r="Q33" i="10" s="1"/>
  <c r="P33" i="10" s="1"/>
  <c r="S33" i="10" s="1"/>
  <c r="D49" i="10"/>
  <c r="Q49" i="10" s="1"/>
  <c r="P49" i="10" s="1"/>
  <c r="S49" i="10" s="1"/>
  <c r="E51" i="10"/>
  <c r="R51" i="10" s="1"/>
  <c r="E40" i="10"/>
  <c r="R40" i="10" s="1"/>
  <c r="E19" i="10"/>
  <c r="R19" i="10" s="1"/>
  <c r="I56" i="10"/>
  <c r="K56" i="10" s="1"/>
  <c r="I24" i="10"/>
  <c r="K24" i="10" s="1"/>
  <c r="D20" i="10"/>
  <c r="Q20" i="10" s="1"/>
  <c r="P20" i="10" s="1"/>
  <c r="S20" i="10" s="1"/>
  <c r="E52" i="10"/>
  <c r="R52" i="10" s="1"/>
  <c r="D44" i="10"/>
  <c r="Q44" i="10" s="1"/>
  <c r="P44" i="10" s="1"/>
  <c r="S44" i="10" s="1"/>
  <c r="D61" i="10"/>
  <c r="Q61" i="10" s="1"/>
  <c r="P61" i="10" s="1"/>
  <c r="S61" i="10" s="1"/>
  <c r="E61" i="10"/>
  <c r="R61" i="10" s="1"/>
  <c r="I65" i="10"/>
  <c r="J65" i="10" s="1"/>
  <c r="I44" i="10"/>
  <c r="I33" i="10"/>
  <c r="K33" i="10" s="1"/>
  <c r="I20" i="10"/>
  <c r="J20" i="10" s="1"/>
  <c r="E68" i="10"/>
  <c r="R68" i="10" s="1"/>
  <c r="E60" i="10"/>
  <c r="R60" i="10" s="1"/>
  <c r="E36" i="10"/>
  <c r="R36" i="10" s="1"/>
  <c r="E28" i="10"/>
  <c r="R28" i="10" s="1"/>
  <c r="D29" i="10"/>
  <c r="Q29" i="10" s="1"/>
  <c r="P29" i="10" s="1"/>
  <c r="S29" i="10" s="1"/>
  <c r="E67" i="10"/>
  <c r="R67" i="10" s="1"/>
  <c r="E35" i="10"/>
  <c r="R35" i="10" s="1"/>
  <c r="I40" i="10"/>
  <c r="K40" i="10" s="1"/>
  <c r="D28" i="10"/>
  <c r="Q28" i="10" s="1"/>
  <c r="P28" i="10" s="1"/>
  <c r="S28" i="10" s="1"/>
  <c r="D60" i="10"/>
  <c r="Q60" i="10" s="1"/>
  <c r="P60" i="10" s="1"/>
  <c r="S60" i="10" s="1"/>
  <c r="D65" i="10"/>
  <c r="Q65" i="10" s="1"/>
  <c r="P65" i="10" s="1"/>
  <c r="S65" i="10" s="1"/>
  <c r="I68" i="10"/>
  <c r="K68" i="10" s="1"/>
  <c r="I64" i="10"/>
  <c r="I60" i="10"/>
  <c r="I32" i="10"/>
  <c r="I71" i="10"/>
  <c r="E71" i="10"/>
  <c r="R71" i="10" s="1"/>
  <c r="I53" i="10"/>
  <c r="D53" i="10"/>
  <c r="Q53" i="10" s="1"/>
  <c r="P53" i="10" s="1"/>
  <c r="S53" i="10" s="1"/>
  <c r="I39" i="10"/>
  <c r="J39" i="10" s="1"/>
  <c r="E39" i="10"/>
  <c r="R39" i="10" s="1"/>
  <c r="I21" i="10"/>
  <c r="D21" i="10"/>
  <c r="Q21" i="10" s="1"/>
  <c r="P21" i="10" s="1"/>
  <c r="S21" i="10" s="1"/>
  <c r="E21" i="10"/>
  <c r="R21" i="10" s="1"/>
  <c r="E53" i="10"/>
  <c r="R53" i="10" s="1"/>
  <c r="I59" i="10"/>
  <c r="K59" i="10" s="1"/>
  <c r="D59" i="10"/>
  <c r="Q59" i="10" s="1"/>
  <c r="P59" i="10" s="1"/>
  <c r="S59" i="10" s="1"/>
  <c r="I27" i="10"/>
  <c r="K27" i="10" s="1"/>
  <c r="D27" i="10"/>
  <c r="Q27" i="10" s="1"/>
  <c r="P27" i="10" s="1"/>
  <c r="S27" i="10" s="1"/>
  <c r="I69" i="10"/>
  <c r="E69" i="10"/>
  <c r="R69" i="10" s="1"/>
  <c r="I37" i="10"/>
  <c r="E37" i="10"/>
  <c r="R37" i="10" s="1"/>
  <c r="D30" i="10"/>
  <c r="Q30" i="10" s="1"/>
  <c r="P30" i="10" s="1"/>
  <c r="S30" i="10" s="1"/>
  <c r="D37" i="10"/>
  <c r="Q37" i="10" s="1"/>
  <c r="P37" i="10" s="1"/>
  <c r="S37" i="10" s="1"/>
  <c r="D69" i="10"/>
  <c r="Q69" i="10" s="1"/>
  <c r="P69" i="10" s="1"/>
  <c r="S69" i="10" s="1"/>
  <c r="E41" i="10"/>
  <c r="R41" i="10" s="1"/>
  <c r="I57" i="10"/>
  <c r="E57" i="10"/>
  <c r="R57" i="10" s="1"/>
  <c r="D57" i="10"/>
  <c r="Q57" i="10" s="1"/>
  <c r="P57" i="10" s="1"/>
  <c r="S57" i="10" s="1"/>
  <c r="I43" i="10"/>
  <c r="K43" i="10" s="1"/>
  <c r="I25" i="10"/>
  <c r="E25" i="10"/>
  <c r="R25" i="10" s="1"/>
  <c r="D24" i="10"/>
  <c r="Q24" i="10" s="1"/>
  <c r="P24" i="10" s="1"/>
  <c r="S24" i="10" s="1"/>
  <c r="D32" i="10"/>
  <c r="Q32" i="10" s="1"/>
  <c r="P32" i="10" s="1"/>
  <c r="S32" i="10" s="1"/>
  <c r="D48" i="10"/>
  <c r="Q48" i="10" s="1"/>
  <c r="P48" i="10" s="1"/>
  <c r="S48" i="10" s="1"/>
  <c r="D56" i="10"/>
  <c r="Q56" i="10" s="1"/>
  <c r="P56" i="10" s="1"/>
  <c r="S56" i="10" s="1"/>
  <c r="I66" i="10"/>
  <c r="E66" i="10"/>
  <c r="R66" i="10" s="1"/>
  <c r="I50" i="10"/>
  <c r="E50" i="10"/>
  <c r="R50" i="10" s="1"/>
  <c r="I34" i="10"/>
  <c r="E34" i="10"/>
  <c r="R34" i="10" s="1"/>
  <c r="D34" i="10"/>
  <c r="Q34" i="10" s="1"/>
  <c r="P34" i="10" s="1"/>
  <c r="S34" i="10" s="1"/>
  <c r="D66" i="10"/>
  <c r="Q66" i="10" s="1"/>
  <c r="P66" i="10" s="1"/>
  <c r="S66" i="10" s="1"/>
  <c r="D31" i="10"/>
  <c r="Q31" i="10" s="1"/>
  <c r="P31" i="10" s="1"/>
  <c r="S31" i="10" s="1"/>
  <c r="D63" i="10"/>
  <c r="Q63" i="10" s="1"/>
  <c r="P63" i="10" s="1"/>
  <c r="S63" i="10" s="1"/>
  <c r="I62" i="10"/>
  <c r="E62" i="10"/>
  <c r="R62" i="10" s="1"/>
  <c r="I46" i="10"/>
  <c r="E46" i="10"/>
  <c r="R46" i="10" s="1"/>
  <c r="I30" i="10"/>
  <c r="E30" i="10"/>
  <c r="R30" i="10" s="1"/>
  <c r="D46" i="10"/>
  <c r="Q46" i="10" s="1"/>
  <c r="P46" i="10" s="1"/>
  <c r="S46" i="10" s="1"/>
  <c r="D43" i="10"/>
  <c r="Q43" i="10" s="1"/>
  <c r="P43" i="10" s="1"/>
  <c r="S43" i="10" s="1"/>
  <c r="E59" i="10"/>
  <c r="R59" i="10" s="1"/>
  <c r="E43" i="10"/>
  <c r="R43" i="10" s="1"/>
  <c r="E27" i="10"/>
  <c r="R27" i="10" s="1"/>
  <c r="D71" i="10"/>
  <c r="Q71" i="10" s="1"/>
  <c r="P71" i="10" s="1"/>
  <c r="S71" i="10" s="1"/>
  <c r="I58" i="10"/>
  <c r="E58" i="10"/>
  <c r="R58" i="10" s="1"/>
  <c r="D58" i="10"/>
  <c r="Q58" i="10" s="1"/>
  <c r="P58" i="10" s="1"/>
  <c r="S58" i="10" s="1"/>
  <c r="D55" i="10"/>
  <c r="Q55" i="10" s="1"/>
  <c r="P55" i="10" s="1"/>
  <c r="S55" i="10" s="1"/>
  <c r="I42" i="10"/>
  <c r="E42" i="10"/>
  <c r="R42" i="10" s="1"/>
  <c r="D42" i="10"/>
  <c r="Q42" i="10" s="1"/>
  <c r="P42" i="10" s="1"/>
  <c r="S42" i="10" s="1"/>
  <c r="D39" i="10"/>
  <c r="Q39" i="10" s="1"/>
  <c r="P39" i="10" s="1"/>
  <c r="S39" i="10" s="1"/>
  <c r="I26" i="10"/>
  <c r="E26" i="10"/>
  <c r="R26" i="10" s="1"/>
  <c r="D26" i="10"/>
  <c r="Q26" i="10" s="1"/>
  <c r="P26" i="10" s="1"/>
  <c r="S26" i="10" s="1"/>
  <c r="D23" i="10"/>
  <c r="Q23" i="10" s="1"/>
  <c r="P23" i="10" s="1"/>
  <c r="S23" i="10" s="1"/>
  <c r="I18" i="10"/>
  <c r="E18" i="10"/>
  <c r="R18" i="10" s="1"/>
  <c r="D18" i="10"/>
  <c r="Q18" i="10" s="1"/>
  <c r="P18" i="10" s="1"/>
  <c r="S18" i="10" s="1"/>
  <c r="D50" i="10"/>
  <c r="Q50" i="10" s="1"/>
  <c r="P50" i="10" s="1"/>
  <c r="S50" i="10" s="1"/>
  <c r="D47" i="10"/>
  <c r="Q47" i="10" s="1"/>
  <c r="P47" i="10" s="1"/>
  <c r="S47" i="10" s="1"/>
  <c r="E63" i="10"/>
  <c r="R63" i="10" s="1"/>
  <c r="E47" i="10"/>
  <c r="R47" i="10" s="1"/>
  <c r="E31" i="10"/>
  <c r="R31" i="10" s="1"/>
  <c r="I70" i="10"/>
  <c r="D70" i="10"/>
  <c r="Q70" i="10" s="1"/>
  <c r="P70" i="10" s="1"/>
  <c r="S70" i="10" s="1"/>
  <c r="E70" i="10"/>
  <c r="R70" i="10" s="1"/>
  <c r="D67" i="10"/>
  <c r="Q67" i="10" s="1"/>
  <c r="P67" i="10" s="1"/>
  <c r="S67" i="10" s="1"/>
  <c r="I63" i="10"/>
  <c r="I54" i="10"/>
  <c r="D54" i="10"/>
  <c r="Q54" i="10" s="1"/>
  <c r="P54" i="10" s="1"/>
  <c r="S54" i="10" s="1"/>
  <c r="E54" i="10"/>
  <c r="R54" i="10" s="1"/>
  <c r="D51" i="10"/>
  <c r="Q51" i="10" s="1"/>
  <c r="P51" i="10" s="1"/>
  <c r="S51" i="10" s="1"/>
  <c r="I47" i="10"/>
  <c r="I38" i="10"/>
  <c r="D38" i="10"/>
  <c r="Q38" i="10" s="1"/>
  <c r="P38" i="10" s="1"/>
  <c r="S38" i="10" s="1"/>
  <c r="E38" i="10"/>
  <c r="R38" i="10" s="1"/>
  <c r="D35" i="10"/>
  <c r="Q35" i="10" s="1"/>
  <c r="P35" i="10" s="1"/>
  <c r="S35" i="10" s="1"/>
  <c r="I31" i="10"/>
  <c r="I22" i="10"/>
  <c r="D22" i="10"/>
  <c r="Q22" i="10" s="1"/>
  <c r="P22" i="10" s="1"/>
  <c r="S22" i="10" s="1"/>
  <c r="E22" i="10"/>
  <c r="R22" i="10" s="1"/>
  <c r="D19" i="10"/>
  <c r="Q19" i="10" s="1"/>
  <c r="P19" i="10" s="1"/>
  <c r="S19" i="10" s="1"/>
  <c r="Q17" i="10" l="1"/>
  <c r="P17" i="10" s="1"/>
  <c r="S17" i="10" s="1"/>
  <c r="J28" i="10"/>
  <c r="J41" i="10"/>
  <c r="K17" i="10"/>
  <c r="J19" i="10"/>
  <c r="J49" i="10"/>
  <c r="J36" i="10"/>
  <c r="K67" i="10"/>
  <c r="J55" i="10"/>
  <c r="J45" i="10"/>
  <c r="J23" i="10"/>
  <c r="J24" i="10"/>
  <c r="K51" i="10"/>
  <c r="J35" i="10"/>
  <c r="K52" i="10"/>
  <c r="J59" i="10"/>
  <c r="J68" i="10"/>
  <c r="J56" i="10"/>
  <c r="K65" i="10"/>
  <c r="J29" i="10"/>
  <c r="J61" i="10"/>
  <c r="J48" i="10"/>
  <c r="K48" i="10"/>
  <c r="K20" i="10"/>
  <c r="J33" i="10"/>
  <c r="K39" i="10"/>
  <c r="J43" i="10"/>
  <c r="J44" i="10"/>
  <c r="K44" i="10"/>
  <c r="J64" i="10"/>
  <c r="K64" i="10"/>
  <c r="J32" i="10"/>
  <c r="K32" i="10"/>
  <c r="K60" i="10"/>
  <c r="J60" i="10"/>
  <c r="J40" i="10"/>
  <c r="J37" i="10"/>
  <c r="K37" i="10"/>
  <c r="K69" i="10"/>
  <c r="J69" i="10"/>
  <c r="K21" i="10"/>
  <c r="J21" i="10"/>
  <c r="K53" i="10"/>
  <c r="J53" i="10"/>
  <c r="J27" i="10"/>
  <c r="K25" i="10"/>
  <c r="J25" i="10"/>
  <c r="K57" i="10"/>
  <c r="J57" i="10"/>
  <c r="K71" i="10"/>
  <c r="J71" i="10"/>
  <c r="K18" i="10"/>
  <c r="J18" i="10"/>
  <c r="J34" i="10"/>
  <c r="K34" i="10"/>
  <c r="J38" i="10"/>
  <c r="K38" i="10"/>
  <c r="K63" i="10"/>
  <c r="J63" i="10"/>
  <c r="K26" i="10"/>
  <c r="J26" i="10"/>
  <c r="K47" i="10"/>
  <c r="J47" i="10"/>
  <c r="K42" i="10"/>
  <c r="J42" i="10"/>
  <c r="J22" i="10"/>
  <c r="K22" i="10"/>
  <c r="K58" i="10"/>
  <c r="J58" i="10"/>
  <c r="K30" i="10"/>
  <c r="J30" i="10"/>
  <c r="J46" i="10"/>
  <c r="K46" i="10"/>
  <c r="K31" i="10"/>
  <c r="J31" i="10"/>
  <c r="K54" i="10"/>
  <c r="J54" i="10"/>
  <c r="K50" i="10"/>
  <c r="J50" i="10"/>
  <c r="K62" i="10"/>
  <c r="J62" i="10"/>
  <c r="K70" i="10"/>
  <c r="J70" i="10"/>
  <c r="K66" i="10"/>
  <c r="J66" i="10"/>
</calcChain>
</file>

<file path=xl/sharedStrings.xml><?xml version="1.0" encoding="utf-8"?>
<sst xmlns="http://schemas.openxmlformats.org/spreadsheetml/2006/main" count="454" uniqueCount="339">
  <si>
    <t>East Asia - Oceania</t>
  </si>
  <si>
    <t>North Europe - Middle East</t>
  </si>
  <si>
    <t>LSF 0.1%</t>
  </si>
  <si>
    <t>ECA days</t>
  </si>
  <si>
    <t>East Asia - North Europe</t>
  </si>
  <si>
    <t>North Europe - Indian Subcontinent</t>
  </si>
  <si>
    <t>East Asia - South Europe</t>
  </si>
  <si>
    <t>East Asia - Middle East</t>
  </si>
  <si>
    <t>South Europe - Middle East</t>
  </si>
  <si>
    <t>North Europe - South America East Coast</t>
  </si>
  <si>
    <t>South Europe - Indian Subcontinent</t>
  </si>
  <si>
    <t>East Asia - Indian Subcontinent</t>
  </si>
  <si>
    <t>Intra Oceania</t>
  </si>
  <si>
    <t>Middle East - Indian Subcontinent</t>
  </si>
  <si>
    <t>Intra East Asia</t>
  </si>
  <si>
    <t>Europe - Oceania</t>
  </si>
  <si>
    <t>Intra South America West Coast</t>
  </si>
  <si>
    <t>South America West Coast - South America East Coast</t>
  </si>
  <si>
    <t>South Europe - South America West Coast</t>
  </si>
  <si>
    <t>Intra Central America / Caribbean</t>
  </si>
  <si>
    <t>South America East Coast - Central America / Caribbean</t>
  </si>
  <si>
    <t>South America West Coast - Central America / Caribbean</t>
  </si>
  <si>
    <t>Intra Middle East</t>
  </si>
  <si>
    <t>Intra Indian Subcontinent</t>
  </si>
  <si>
    <t>Indian Subcontinent / Middle East - West Africa</t>
  </si>
  <si>
    <t>South Europe - South America East Coast</t>
  </si>
  <si>
    <t>North Europe - South America West Coast</t>
  </si>
  <si>
    <t>North Europe - Central America / Caribbean</t>
  </si>
  <si>
    <t>South Europe - Central America / Caribbean</t>
  </si>
  <si>
    <t>Europe - South Africa / East Africa / IOI</t>
  </si>
  <si>
    <t>Europe - West Africa</t>
  </si>
  <si>
    <t>Indian Subcontinent / Middle East - East Africa</t>
  </si>
  <si>
    <t>Intra North Europe / Intra South Europe</t>
  </si>
  <si>
    <t>Intra South America East Coast</t>
  </si>
  <si>
    <t>North Europe - South Europe</t>
  </si>
  <si>
    <t>South America - Africa</t>
  </si>
  <si>
    <t>South America - Oceania</t>
  </si>
  <si>
    <t>East Asia / Oceania - West Africa</t>
  </si>
  <si>
    <t>East Asia / Oceania - East Africa</t>
  </si>
  <si>
    <t>East Asia / Indian Subcontinent / Middle East - Central America / Caribbean</t>
  </si>
  <si>
    <t>East Asia / Indian Subcontinent / Middle East - South America East Coast</t>
  </si>
  <si>
    <t>East Asia / Indian Subcontinent / Middle East - South America West Coast</t>
  </si>
  <si>
    <r>
      <t>Fuel Price</t>
    </r>
    <r>
      <rPr>
        <sz val="10"/>
        <color theme="1"/>
        <rFont val="Arial"/>
        <family val="2"/>
      </rPr>
      <t xml:space="preserve"> [USD/to]</t>
    </r>
  </si>
  <si>
    <t>Exchange Rate</t>
  </si>
  <si>
    <t>EUR</t>
  </si>
  <si>
    <r>
      <t>DRY</t>
    </r>
    <r>
      <rPr>
        <b/>
        <vertAlign val="superscript"/>
        <sz val="10"/>
        <color indexed="8"/>
        <rFont val="Arial"/>
        <family val="2"/>
      </rPr>
      <t>1)</t>
    </r>
  </si>
  <si>
    <t>East Asia / Oceania / ISC / ME - South Africa</t>
  </si>
  <si>
    <t>North Europe - North Am East Coast incl MX East Coast</t>
  </si>
  <si>
    <t>South Europe - North Am East Coast incl MX East Coast</t>
  </si>
  <si>
    <t>North Am East Coast incl MX East Coast - South America East Coast</t>
  </si>
  <si>
    <t>North Am East Coast incl MX East Coast - South America West Coast</t>
  </si>
  <si>
    <t>North Am East Coast incl MX East Coast - Central America East Coast / Caribbean</t>
  </si>
  <si>
    <t>East Asia - North Am East Coast incl MX East Coast</t>
  </si>
  <si>
    <t>Indian Subcontinent / Middle East - North Am East Coast incl MX East Coast</t>
  </si>
  <si>
    <t>North Europe - North Am West Coast incl MX West Coast</t>
  </si>
  <si>
    <t>South Europe - North Am West Coast incl MX West Coast</t>
  </si>
  <si>
    <t>North Am West Coast incl MX West Coast - Central America / Caribbean</t>
  </si>
  <si>
    <t>East Asia - North Am West Coast incl MX West Coast</t>
  </si>
  <si>
    <t>North America incl MX - Africa</t>
  </si>
  <si>
    <t>North America incl MX - Oceania</t>
  </si>
  <si>
    <t>Port Days</t>
  </si>
  <si>
    <t>Reefer Factor</t>
  </si>
  <si>
    <t>Avg Capacity [TEU]</t>
  </si>
  <si>
    <t>Consumption Sea [to/day]</t>
  </si>
  <si>
    <t>Avg. Utilization [%]</t>
  </si>
  <si>
    <t>Consumption Port [to/day]</t>
  </si>
  <si>
    <t>BAF</t>
  </si>
  <si>
    <t>REEFER</t>
  </si>
  <si>
    <t xml:space="preserve">LCL </t>
  </si>
  <si>
    <r>
      <t>BAF</t>
    </r>
    <r>
      <rPr>
        <sz val="10"/>
        <color theme="1"/>
        <rFont val="Arial"/>
        <family val="2"/>
      </rPr>
      <t xml:space="preserve"> [USD/TEU]</t>
    </r>
  </si>
  <si>
    <r>
      <t>BAF</t>
    </r>
    <r>
      <rPr>
        <sz val="10"/>
        <color theme="1"/>
        <rFont val="Arial"/>
        <family val="2"/>
      </rPr>
      <t xml:space="preserve"> [EUR/TEU]</t>
    </r>
  </si>
  <si>
    <r>
      <t>BAF</t>
    </r>
    <r>
      <rPr>
        <sz val="10"/>
        <color theme="1"/>
        <rFont val="Arial"/>
        <family val="2"/>
      </rPr>
      <t xml:space="preserve"> [GBP/TEU]</t>
    </r>
  </si>
  <si>
    <t>NOTE: Ultra Low Sulphur (0.1%) fees for Environmental Control Areas (ECA) are not included in the above rates</t>
  </si>
  <si>
    <t>North America - East Coast</t>
  </si>
  <si>
    <t>North America - West Coast</t>
  </si>
  <si>
    <t>South America</t>
  </si>
  <si>
    <t>South America - East Coast</t>
  </si>
  <si>
    <t>South America - West Coast</t>
  </si>
  <si>
    <t>Central America / Caribbean</t>
  </si>
  <si>
    <t xml:space="preserve">North Europe </t>
  </si>
  <si>
    <t xml:space="preserve">South Europe </t>
  </si>
  <si>
    <t>Middle East</t>
  </si>
  <si>
    <t>East Africa</t>
  </si>
  <si>
    <t>West Africa</t>
  </si>
  <si>
    <t>South Africa</t>
  </si>
  <si>
    <t>Indian Sub Continent</t>
  </si>
  <si>
    <t>East Asia</t>
  </si>
  <si>
    <t>Oceania</t>
  </si>
  <si>
    <t>Europe</t>
  </si>
  <si>
    <t>Africa</t>
  </si>
  <si>
    <t>IN OC IS / INDIAN OCEAN ISLANDS</t>
  </si>
  <si>
    <t>Bermuda</t>
  </si>
  <si>
    <t>Canada</t>
  </si>
  <si>
    <t>Argentina</t>
  </si>
  <si>
    <t>Bolivia</t>
  </si>
  <si>
    <t>Antigua and Barbuda</t>
  </si>
  <si>
    <t>Austria</t>
  </si>
  <si>
    <t>Andorra</t>
  </si>
  <si>
    <t>Bahrain</t>
  </si>
  <si>
    <t>Djibouti</t>
  </si>
  <si>
    <t>Burkina Faso</t>
  </si>
  <si>
    <t>Angola</t>
  </si>
  <si>
    <t>Afghanistan</t>
  </si>
  <si>
    <t>Brunei Darussalam</t>
  </si>
  <si>
    <t>American Samoa</t>
  </si>
  <si>
    <t>Albania</t>
  </si>
  <si>
    <t>Algeria</t>
  </si>
  <si>
    <t>Reunion</t>
  </si>
  <si>
    <t>Mexico - Manzanillo</t>
  </si>
  <si>
    <t>Brazil</t>
  </si>
  <si>
    <t>Chile</t>
  </si>
  <si>
    <t>Anguilla</t>
  </si>
  <si>
    <t>Belgium</t>
  </si>
  <si>
    <t>Iran</t>
  </si>
  <si>
    <t>Ethiopia</t>
  </si>
  <si>
    <t>Benin</t>
  </si>
  <si>
    <t>Botswana</t>
  </si>
  <si>
    <t>Bangladesh</t>
  </si>
  <si>
    <t>China</t>
  </si>
  <si>
    <t>Australia</t>
  </si>
  <si>
    <t>Mauritius</t>
  </si>
  <si>
    <t>Mexico - Veracruz/Altamira</t>
  </si>
  <si>
    <t>United States of America</t>
  </si>
  <si>
    <t>Paraguay</t>
  </si>
  <si>
    <t>Colombia</t>
  </si>
  <si>
    <t>Aruba</t>
  </si>
  <si>
    <t>Belarus</t>
  </si>
  <si>
    <t>Armenia</t>
  </si>
  <si>
    <t>Iraq</t>
  </si>
  <si>
    <t>Sudan</t>
  </si>
  <si>
    <t>Congo (Brazzaville)</t>
  </si>
  <si>
    <t>Lesotho</t>
  </si>
  <si>
    <t>India</t>
  </si>
  <si>
    <t>Guam</t>
  </si>
  <si>
    <t>British Indian Ocean Territory</t>
  </si>
  <si>
    <t>Madagascar</t>
  </si>
  <si>
    <t>Uruguay</t>
  </si>
  <si>
    <t>Cuba</t>
  </si>
  <si>
    <t>Barbados</t>
  </si>
  <si>
    <t>Switzerland</t>
  </si>
  <si>
    <t>Azerbaijan</t>
  </si>
  <si>
    <t>Jordan</t>
  </si>
  <si>
    <t>Burundi</t>
  </si>
  <si>
    <t>Côte d'Ivoire</t>
  </si>
  <si>
    <t>Mozambique</t>
  </si>
  <si>
    <t>Sri Lanka</t>
  </si>
  <si>
    <t>Hong Kong</t>
  </si>
  <si>
    <t>Christmas Island</t>
  </si>
  <si>
    <t>Ecuador</t>
  </si>
  <si>
    <t>Bonaire</t>
  </si>
  <si>
    <t>Czech Republic</t>
  </si>
  <si>
    <t>Bosnia and Herzegovina</t>
  </si>
  <si>
    <t>Kuwait</t>
  </si>
  <si>
    <t>Congo (Kinshasa)</t>
  </si>
  <si>
    <t>Ghana</t>
  </si>
  <si>
    <t>Namibia</t>
  </si>
  <si>
    <t>Maldives</t>
  </si>
  <si>
    <t>Indonesia</t>
  </si>
  <si>
    <t>Cocos (Keeling) Islands</t>
  </si>
  <si>
    <t>Mexico</t>
  </si>
  <si>
    <t>Bahamas</t>
  </si>
  <si>
    <t>Germany</t>
  </si>
  <si>
    <t>Bulgaria</t>
  </si>
  <si>
    <t>Oman</t>
  </si>
  <si>
    <t>Kenya</t>
  </si>
  <si>
    <t>Mali</t>
  </si>
  <si>
    <t>Swaziland</t>
  </si>
  <si>
    <t>Nepal</t>
  </si>
  <si>
    <t>Japan</t>
  </si>
  <si>
    <t>Cook Islands</t>
  </si>
  <si>
    <t>Falkland Islands (Malvinas)</t>
  </si>
  <si>
    <t>Peru</t>
  </si>
  <si>
    <t>Belize</t>
  </si>
  <si>
    <t>Denmark</t>
  </si>
  <si>
    <t>Cyprus</t>
  </si>
  <si>
    <t>Qatar</t>
  </si>
  <si>
    <t>Rwanda</t>
  </si>
  <si>
    <t>Mauritania</t>
  </si>
  <si>
    <t>Pakistan</t>
  </si>
  <si>
    <t>Cambodia</t>
  </si>
  <si>
    <t>Fiji</t>
  </si>
  <si>
    <t>Cabo Verde</t>
  </si>
  <si>
    <t>French Guiana</t>
  </si>
  <si>
    <t>Venezuela</t>
  </si>
  <si>
    <t>Costa Rica</t>
  </si>
  <si>
    <t>Estonia</t>
  </si>
  <si>
    <t>Saudi Arabia</t>
  </si>
  <si>
    <t>South Sudan</t>
  </si>
  <si>
    <t>Niger</t>
  </si>
  <si>
    <t>Zambia</t>
  </si>
  <si>
    <t>Republic of Korea</t>
  </si>
  <si>
    <t>French Polynesia</t>
  </si>
  <si>
    <t>Cameroon</t>
  </si>
  <si>
    <t>Curacao</t>
  </si>
  <si>
    <t>Finland</t>
  </si>
  <si>
    <t>Egypt</t>
  </si>
  <si>
    <t>United Arab Emirates</t>
  </si>
  <si>
    <t>Tanzania</t>
  </si>
  <si>
    <t>Nigeria</t>
  </si>
  <si>
    <t>Zimbabwe</t>
  </si>
  <si>
    <t>Lao People's Democratic Republic</t>
  </si>
  <si>
    <t>French Southern Territories</t>
  </si>
  <si>
    <t>Central African Republic (CAR)</t>
  </si>
  <si>
    <t>Dominica</t>
  </si>
  <si>
    <t>Faeroe Islands</t>
  </si>
  <si>
    <t>Spain</t>
  </si>
  <si>
    <t>Yemen</t>
  </si>
  <si>
    <t>Uganda</t>
  </si>
  <si>
    <t>Senegal</t>
  </si>
  <si>
    <t>Myanmar</t>
  </si>
  <si>
    <t>Heard and Mcdonald Islands</t>
  </si>
  <si>
    <t>Chad</t>
  </si>
  <si>
    <t>Dominican Republic</t>
  </si>
  <si>
    <t>France - Northern</t>
  </si>
  <si>
    <t>France - Southern</t>
  </si>
  <si>
    <t>Togo</t>
  </si>
  <si>
    <t>Macau</t>
  </si>
  <si>
    <t>Kiribati</t>
  </si>
  <si>
    <t>Croatia</t>
  </si>
  <si>
    <t>Comoros</t>
  </si>
  <si>
    <t>Grenada</t>
  </si>
  <si>
    <t>Latvia</t>
  </si>
  <si>
    <t>Georgia</t>
  </si>
  <si>
    <t>Northern Mariana Islands</t>
  </si>
  <si>
    <t>Marshall Islands</t>
  </si>
  <si>
    <t>Democratic Republic of the Congo</t>
  </si>
  <si>
    <t>British Virgin Islands</t>
  </si>
  <si>
    <t>United Kingdom</t>
  </si>
  <si>
    <t>Tajikistan</t>
  </si>
  <si>
    <t>Malaysia</t>
  </si>
  <si>
    <t>Pitcairn</t>
  </si>
  <si>
    <t>Republic of the Congo</t>
  </si>
  <si>
    <t>Cayman Islands</t>
  </si>
  <si>
    <t>Hungary</t>
  </si>
  <si>
    <t>Lebanon</t>
  </si>
  <si>
    <t>Philippines</t>
  </si>
  <si>
    <t>Vanuatu</t>
  </si>
  <si>
    <t>Cote d'Ivoire</t>
  </si>
  <si>
    <t>Ireland</t>
  </si>
  <si>
    <t>Turkey</t>
  </si>
  <si>
    <t>Russia</t>
  </si>
  <si>
    <t>Micronesia</t>
  </si>
  <si>
    <t>El Salvador</t>
  </si>
  <si>
    <t>Liechtenstein</t>
  </si>
  <si>
    <t>Romania</t>
  </si>
  <si>
    <t>Thailand</t>
  </si>
  <si>
    <t>New Caledonia</t>
  </si>
  <si>
    <t>Guadeloupe</t>
  </si>
  <si>
    <t>Iceland</t>
  </si>
  <si>
    <t>Gibraltar</t>
  </si>
  <si>
    <t>Singapore</t>
  </si>
  <si>
    <t>New Zealand</t>
  </si>
  <si>
    <t>Equatorial Guinea</t>
  </si>
  <si>
    <t>Guatemala</t>
  </si>
  <si>
    <t>Lithuania</t>
  </si>
  <si>
    <t>Greece</t>
  </si>
  <si>
    <t>Taiwan</t>
  </si>
  <si>
    <t>Norfolk Island</t>
  </si>
  <si>
    <t>Eritrea</t>
  </si>
  <si>
    <t>Guyana</t>
  </si>
  <si>
    <t>Norway</t>
  </si>
  <si>
    <t>Vietnam</t>
  </si>
  <si>
    <t>Niue</t>
  </si>
  <si>
    <t>Eswatini (formerly Swaziland)</t>
  </si>
  <si>
    <t>Haiti</t>
  </si>
  <si>
    <t>Poland</t>
  </si>
  <si>
    <t>Italy</t>
  </si>
  <si>
    <t>Palau</t>
  </si>
  <si>
    <t>Honduras</t>
  </si>
  <si>
    <t>Portugal</t>
  </si>
  <si>
    <t>Israel</t>
  </si>
  <si>
    <t>Samoa</t>
  </si>
  <si>
    <t>Gabon</t>
  </si>
  <si>
    <t>Jamaica</t>
  </si>
  <si>
    <t>Sweden</t>
  </si>
  <si>
    <t>Kyrgyzstan</t>
  </si>
  <si>
    <t>Solomon Islands</t>
  </si>
  <si>
    <t>Gambia</t>
  </si>
  <si>
    <t>Luxembourg</t>
  </si>
  <si>
    <t>Morocco</t>
  </si>
  <si>
    <t>Tokelau</t>
  </si>
  <si>
    <t>Nicaragua</t>
  </si>
  <si>
    <t>Netherlands</t>
  </si>
  <si>
    <t>Moldova</t>
  </si>
  <si>
    <t>Tonga</t>
  </si>
  <si>
    <t>Guinea</t>
  </si>
  <si>
    <t>Panama</t>
  </si>
  <si>
    <t>Slovakia</t>
  </si>
  <si>
    <t>Montenegro</t>
  </si>
  <si>
    <t>Papua New Guinea</t>
  </si>
  <si>
    <t>Guinea-Bissau</t>
  </si>
  <si>
    <t>Puerto Rico</t>
  </si>
  <si>
    <t>Republic of Macedonia</t>
  </si>
  <si>
    <t>Réunion</t>
  </si>
  <si>
    <t>Saint Kitts and Nevis</t>
  </si>
  <si>
    <t>Kazakhstan</t>
  </si>
  <si>
    <t>Wallis and Futuna Islands</t>
  </si>
  <si>
    <t>Saint Lucia</t>
  </si>
  <si>
    <t>Libya</t>
  </si>
  <si>
    <t>Tuvalu</t>
  </si>
  <si>
    <t>Liberia</t>
  </si>
  <si>
    <t>Saint Maarten</t>
  </si>
  <si>
    <t>Serbia</t>
  </si>
  <si>
    <t>Saint Vincent and the Grenadines</t>
  </si>
  <si>
    <t>Syrian Arab Republic</t>
  </si>
  <si>
    <t>Suriname</t>
  </si>
  <si>
    <t>Malta</t>
  </si>
  <si>
    <t>Malawi</t>
  </si>
  <si>
    <t>Trinidad and Tobago</t>
  </si>
  <si>
    <t>San Marino</t>
  </si>
  <si>
    <t>Turks and Caicos Islands</t>
  </si>
  <si>
    <t>Slovenia</t>
  </si>
  <si>
    <t>United States Virgin Islands</t>
  </si>
  <si>
    <t>Tunisia</t>
  </si>
  <si>
    <t>Syria</t>
  </si>
  <si>
    <t>Ukraine</t>
  </si>
  <si>
    <t>Sao Tome and Principe</t>
  </si>
  <si>
    <t>Seychelles</t>
  </si>
  <si>
    <t>Sierra Leone</t>
  </si>
  <si>
    <t>Somalia</t>
  </si>
  <si>
    <t>Swaziland (renamed to Eswatini)</t>
  </si>
  <si>
    <t>Others long*</t>
  </si>
  <si>
    <t xml:space="preserve">Others short* </t>
  </si>
  <si>
    <t xml:space="preserve">* See disclaimer for Others Long and Others Short haul definitions </t>
  </si>
  <si>
    <t>BAF [GBP/TEU]</t>
  </si>
  <si>
    <t>GBP</t>
  </si>
  <si>
    <r>
      <t xml:space="preserve">BAF </t>
    </r>
    <r>
      <rPr>
        <sz val="10"/>
        <color theme="1"/>
        <rFont val="Arial"/>
        <family val="2"/>
      </rPr>
      <t xml:space="preserve">[USD/CBM] </t>
    </r>
  </si>
  <si>
    <t>2) Other long haul relations including Oceania - Middle East, South Am East Coast - North Am West Coast incl. Mexico East Coast, North America West Coast incl. Mexico West Coast - Indian Subcontinent, North America West Coast incl Mexico West Coast - Middle East, Oceania - Indian Subcontinent, South America West - North America West Coast incl. Mexico West Coast, Indian Subcontinent – Oceania, Central America / Caribbean - Oceania, Central America / Caribbean - West Africa, Central America / Caribbean - East Africa, Central America / Caribbean - South Africa, Central America / Caribbean - Indian Ocean Islands, North America East Coast incl. Mexico East Coast - Indian Ocean Islands, North America West Coast incl. Mexico West Coast - Indian Ocean Islands, Oceania - Central America / Caribbean, East Asia - East Africa, South Africa - Central America / Caribbean, South America - IOI</t>
  </si>
  <si>
    <t>3) Other short haul relations including Intra Africa East, Africa East - Africa South, Africa East - Africa West, Intra Africa South, Africa South - Africa West, Intra Africa West, Indian Ocean Islands - Oceania, Indian Ocean Islands - Far East, Indian Ocean Islands - Africa East, Indian Ocean Islands - Africa South, Indian Ocean Islands - Africa West, Indian Ocean Islands - Indian Ocean Islands, Indian Ocean Islands - Indian Subcontinent, Indian Ocean Islands - Middle East, Intra North America East Coast incl. Mexico East Coast, North America West Coast incl. Mexico West Coast - North America East Coast incl. Mexico East Coast, Intra North America West Coast incl. Mexico West Coast, Intra North America Gulf, North America West Coast incl. Mexico West Coast - North America Gulf, Intra North America incl. Mexico</t>
  </si>
  <si>
    <t xml:space="preserve">Tradelane: BAF levels per TEU or CBM are applicable for both directions </t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</si>
  <si>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- Valid to May 31, 2020</t>
    </r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</si>
  <si>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Valid as of June 01, 2020</t>
    </r>
  </si>
  <si>
    <r>
      <t>BAF</t>
    </r>
    <r>
      <rPr>
        <sz val="10"/>
        <color theme="1"/>
        <rFont val="Arial"/>
        <family val="2"/>
      </rPr>
      <t xml:space="preserve"> [EUR/CBM] </t>
    </r>
    <r>
      <rPr>
        <b/>
        <sz val="10"/>
        <color theme="1"/>
        <rFont val="Arial"/>
        <family val="2"/>
      </rPr>
      <t>as of June 01, 2020</t>
    </r>
  </si>
  <si>
    <t>BAF Q2 2021</t>
  </si>
  <si>
    <r>
      <rPr>
        <b/>
        <sz val="10"/>
        <color theme="1"/>
        <rFont val="Arial"/>
        <family val="2"/>
      </rPr>
      <t xml:space="preserve">Validity:  </t>
    </r>
    <r>
      <rPr>
        <sz val="10"/>
        <color theme="1"/>
        <rFont val="Arial"/>
        <family val="2"/>
      </rPr>
      <t xml:space="preserve">                    April 1, 2021 until further notice</t>
    </r>
  </si>
  <si>
    <r>
      <rPr>
        <b/>
        <sz val="10"/>
        <color theme="1"/>
        <rFont val="Arial"/>
        <family val="2"/>
      </rPr>
      <t xml:space="preserve">Price Period:       </t>
    </r>
    <r>
      <rPr>
        <sz val="10"/>
        <color theme="1"/>
        <rFont val="Arial"/>
        <family val="2"/>
      </rPr>
      <t xml:space="preserve">     Dec 1 2020 - February 26 2020</t>
    </r>
  </si>
  <si>
    <r>
      <rPr>
        <b/>
        <sz val="10"/>
        <color theme="1"/>
        <rFont val="Arial"/>
        <family val="2"/>
      </rPr>
      <t>Bunker Price:</t>
    </r>
    <r>
      <rPr>
        <sz val="10"/>
        <color theme="1"/>
        <rFont val="Arial"/>
        <family val="2"/>
      </rPr>
      <t xml:space="preserve"> The Bunker Price is defined on the basis of the average value of the VLSFO (0.5% Sulfur content). Blue World Line will treat the Low Sulfur surcharge for Emission Control Areas (Europe, Americas, China, Taiwan, Hong Kong) independently and it will be displayed as a separate surcharge.</t>
    </r>
  </si>
  <si>
    <t xml:space="preserve">In the course of the second half of 2019, but not later than January 2020 the IFO 380 will be replaced with an Index displaying the Bunker Price for Fuel with a sulfur content of 0,5% or below.  </t>
  </si>
  <si>
    <r>
      <rPr>
        <b/>
        <sz val="10"/>
        <color theme="1"/>
        <rFont val="Arial"/>
        <family val="2"/>
      </rPr>
      <t>Review Period:</t>
    </r>
    <r>
      <rPr>
        <sz val="10"/>
        <color theme="1"/>
        <rFont val="Arial"/>
        <family val="2"/>
      </rPr>
      <t xml:space="preserve"> Blue World Line Bunker will be regularly adjusted, initially on a quarterly basis, based on the average VLSFO (location is trade specific) price. Blue World Line reserves the right to provide an adjustment on a monthly or shorter basis.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</si>
</sst>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(* #,##0.0_);_(* \(#,##0.0\);_(* &quot;-&quot;??_);_(@_)"/>
    <numFmt numFmtId="167" formatCode="0.00000"/>
    <numFmt numFmtId="168" formatCode="0.0"/>
  </numFmts>
  <fonts count="17">
    <font>
      <sz val="10"/>
      <color theme="1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b/>
      <vertAlign val="superscript"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u/>
      <sz val="11"/>
      <name val="Calibri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>
      <alignment vertical="center"/>
    </xf>
    <xf numFmtId="0" fontId="5" fillId="0" borderId="0"/>
    <xf numFmtId="165" fontId="1" fillId="0" borderId="0"/>
    <xf numFmtId="9" fontId="4" fillId="0" borderId="0" applyFont="0" applyFill="0" applyBorder="0" applyAlignment="0" applyProtection="0"/>
  </cellStyleXfs>
  <cellXfs count="161">
    <xf numFmtId="0" fontId="0" fillId="0" borderId="0" xfId="0"/>
    <xf numFmtId="0" fontId="0" fillId="2" borderId="0" xfId="0" applyFill="1" applyBorder="1" applyProtection="1">
      <protection locked="0"/>
    </xf>
    <xf numFmtId="0" fontId="0" fillId="2" borderId="0" xfId="0" applyFill="1" applyBorder="1" applyProtection="1"/>
    <xf numFmtId="0" fontId="0" fillId="2" borderId="9" xfId="0" applyFill="1" applyBorder="1" applyProtection="1"/>
    <xf numFmtId="164" fontId="7" fillId="2" borderId="0" xfId="1" applyNumberFormat="1" applyFont="1" applyFill="1" applyBorder="1" applyProtection="1"/>
    <xf numFmtId="0" fontId="7" fillId="2" borderId="0" xfId="0" applyFont="1" applyFill="1" applyBorder="1" applyProtection="1"/>
    <xf numFmtId="164" fontId="4" fillId="2" borderId="0" xfId="1" applyNumberFormat="1" applyFont="1" applyFill="1" applyBorder="1" applyProtection="1"/>
    <xf numFmtId="0" fontId="0" fillId="2" borderId="11" xfId="0" applyFill="1" applyBorder="1" applyProtection="1"/>
    <xf numFmtId="0" fontId="0" fillId="2" borderId="4" xfId="0" applyFill="1" applyBorder="1" applyProtection="1"/>
    <xf numFmtId="0" fontId="7" fillId="2" borderId="4" xfId="0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Protection="1"/>
    <xf numFmtId="164" fontId="7" fillId="2" borderId="0" xfId="1" applyNumberFormat="1" applyFont="1" applyFill="1" applyBorder="1" applyAlignment="1" applyProtection="1">
      <alignment horizontal="center" vertical="center"/>
    </xf>
    <xf numFmtId="1" fontId="4" fillId="2" borderId="0" xfId="1" applyNumberFormat="1" applyFont="1" applyFill="1" applyBorder="1" applyAlignment="1" applyProtection="1">
      <alignment horizontal="center"/>
    </xf>
    <xf numFmtId="0" fontId="0" fillId="2" borderId="5" xfId="0" applyFill="1" applyBorder="1" applyProtection="1"/>
    <xf numFmtId="1" fontId="7" fillId="2" borderId="0" xfId="0" applyNumberFormat="1" applyFont="1" applyFill="1" applyBorder="1" applyAlignment="1" applyProtection="1">
      <alignment horizontal="center"/>
    </xf>
    <xf numFmtId="1" fontId="0" fillId="2" borderId="0" xfId="0" applyNumberFormat="1" applyFill="1" applyBorder="1" applyAlignment="1" applyProtection="1">
      <alignment horizontal="center"/>
    </xf>
    <xf numFmtId="164" fontId="4" fillId="2" borderId="0" xfId="1" applyNumberFormat="1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left"/>
      <protection locked="0"/>
    </xf>
    <xf numFmtId="164" fontId="4" fillId="2" borderId="5" xfId="1" applyNumberFormat="1" applyFont="1" applyFill="1" applyBorder="1" applyAlignment="1" applyProtection="1">
      <alignment horizontal="center"/>
      <protection locked="0"/>
    </xf>
    <xf numFmtId="2" fontId="0" fillId="4" borderId="0" xfId="0" applyNumberFormat="1" applyFill="1" applyBorder="1" applyAlignment="1" applyProtection="1">
      <alignment horizontal="left"/>
      <protection locked="0"/>
    </xf>
    <xf numFmtId="2" fontId="0" fillId="0" borderId="0" xfId="0" applyNumberFormat="1" applyFill="1" applyBorder="1" applyAlignment="1" applyProtection="1">
      <alignment horizontal="left"/>
      <protection locked="0"/>
    </xf>
    <xf numFmtId="1" fontId="0" fillId="2" borderId="0" xfId="0" applyNumberFormat="1" applyFill="1" applyBorder="1" applyProtection="1"/>
    <xf numFmtId="0" fontId="13" fillId="2" borderId="11" xfId="0" applyFont="1" applyFill="1" applyBorder="1" applyProtection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4" fillId="4" borderId="27" xfId="0" applyFont="1" applyFill="1" applyBorder="1" applyAlignment="1">
      <alignment wrapText="1"/>
    </xf>
    <xf numFmtId="0" fontId="14" fillId="6" borderId="27" xfId="0" applyFont="1" applyFill="1" applyBorder="1" applyAlignment="1">
      <alignment wrapText="1"/>
    </xf>
    <xf numFmtId="0" fontId="0" fillId="0" borderId="27" xfId="0" applyBorder="1" applyAlignment="1">
      <alignment wrapText="1"/>
    </xf>
    <xf numFmtId="0" fontId="1" fillId="0" borderId="27" xfId="0" applyFont="1" applyBorder="1" applyAlignment="1">
      <alignment wrapText="1"/>
    </xf>
    <xf numFmtId="0" fontId="0" fillId="0" borderId="27" xfId="0" applyBorder="1"/>
    <xf numFmtId="0" fontId="0" fillId="7" borderId="27" xfId="0" applyFill="1" applyBorder="1" applyAlignment="1">
      <alignment wrapText="1"/>
    </xf>
    <xf numFmtId="0" fontId="1" fillId="8" borderId="27" xfId="0" applyFont="1" applyFill="1" applyBorder="1" applyAlignment="1">
      <alignment wrapText="1"/>
    </xf>
    <xf numFmtId="0" fontId="1" fillId="7" borderId="27" xfId="0" applyFont="1" applyFill="1" applyBorder="1" applyAlignment="1">
      <alignment wrapText="1"/>
    </xf>
    <xf numFmtId="164" fontId="0" fillId="2" borderId="0" xfId="1" applyNumberFormat="1" applyFont="1" applyFill="1" applyBorder="1" applyProtection="1"/>
    <xf numFmtId="0" fontId="7" fillId="2" borderId="0" xfId="0" applyFont="1" applyFill="1" applyBorder="1" applyAlignment="1" applyProtection="1"/>
    <xf numFmtId="164" fontId="4" fillId="4" borderId="0" xfId="1" applyNumberFormat="1" applyFont="1" applyFill="1" applyBorder="1" applyProtection="1"/>
    <xf numFmtId="0" fontId="15" fillId="4" borderId="27" xfId="0" applyFont="1" applyFill="1" applyBorder="1" applyAlignment="1">
      <alignment wrapText="1"/>
    </xf>
    <xf numFmtId="0" fontId="14" fillId="0" borderId="27" xfId="0" applyFont="1" applyBorder="1" applyAlignment="1">
      <alignment wrapText="1"/>
    </xf>
    <xf numFmtId="0" fontId="0" fillId="5" borderId="0" xfId="0" applyFill="1" applyBorder="1" applyProtection="1">
      <protection locked="0"/>
    </xf>
    <xf numFmtId="3" fontId="0" fillId="5" borderId="0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0" fillId="2" borderId="10" xfId="0" applyFill="1" applyBorder="1" applyProtection="1">
      <protection locked="0"/>
    </xf>
    <xf numFmtId="166" fontId="0" fillId="2" borderId="10" xfId="0" applyNumberFormat="1" applyFill="1" applyBorder="1" applyProtection="1"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164" fontId="4" fillId="2" borderId="0" xfId="1" applyNumberFormat="1" applyFont="1" applyFill="1" applyBorder="1" applyProtection="1">
      <protection locked="0"/>
    </xf>
    <xf numFmtId="3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164" fontId="4" fillId="2" borderId="7" xfId="1" applyNumberFormat="1" applyFont="1" applyFill="1" applyBorder="1" applyProtection="1">
      <protection locked="0"/>
    </xf>
    <xf numFmtId="0" fontId="10" fillId="2" borderId="0" xfId="0" applyFont="1" applyFill="1" applyBorder="1" applyProtection="1">
      <protection locked="0"/>
    </xf>
    <xf numFmtId="9" fontId="4" fillId="2" borderId="0" xfId="7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164" fontId="4" fillId="2" borderId="0" xfId="1" applyNumberFormat="1" applyFont="1" applyFill="1" applyBorder="1" applyAlignment="1" applyProtection="1">
      <alignment horizontal="center"/>
      <protection locked="0"/>
    </xf>
    <xf numFmtId="3" fontId="4" fillId="2" borderId="0" xfId="1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0" fillId="5" borderId="0" xfId="0" applyFill="1" applyBorder="1" applyAlignment="1" applyProtection="1">
      <protection locked="0"/>
    </xf>
    <xf numFmtId="0" fontId="0" fillId="2" borderId="6" xfId="0" applyFill="1" applyBorder="1" applyProtection="1">
      <protection locked="0"/>
    </xf>
    <xf numFmtId="164" fontId="4" fillId="2" borderId="0" xfId="1" quotePrefix="1" applyNumberFormat="1" applyFont="1" applyFill="1" applyBorder="1" applyAlignment="1" applyProtection="1">
      <alignment horizontal="center"/>
      <protection locked="0"/>
    </xf>
    <xf numFmtId="3" fontId="4" fillId="2" borderId="0" xfId="1" quotePrefix="1" applyNumberFormat="1" applyFont="1" applyFill="1" applyBorder="1" applyAlignment="1" applyProtection="1">
      <alignment horizontal="center"/>
      <protection locked="0"/>
    </xf>
    <xf numFmtId="167" fontId="10" fillId="0" borderId="0" xfId="0" applyNumberFormat="1" applyFont="1" applyBorder="1" applyAlignment="1" applyProtection="1">
      <alignment horizontal="left" vertical="center"/>
      <protection locked="0"/>
    </xf>
    <xf numFmtId="164" fontId="11" fillId="2" borderId="0" xfId="1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Protection="1">
      <protection locked="0"/>
    </xf>
    <xf numFmtId="3" fontId="7" fillId="2" borderId="0" xfId="1" applyNumberFormat="1" applyFont="1" applyFill="1" applyBorder="1" applyProtection="1">
      <protection locked="0"/>
    </xf>
    <xf numFmtId="0" fontId="16" fillId="2" borderId="11" xfId="0" applyFont="1" applyFill="1" applyBorder="1" applyAlignment="1" applyProtection="1">
      <alignment vertical="center" wrapText="1"/>
      <protection locked="0"/>
    </xf>
    <xf numFmtId="0" fontId="7" fillId="3" borderId="0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Protection="1">
      <protection locked="0"/>
    </xf>
    <xf numFmtId="1" fontId="7" fillId="2" borderId="0" xfId="0" applyNumberFormat="1" applyFont="1" applyFill="1" applyBorder="1" applyAlignment="1" applyProtection="1">
      <alignment horizontal="center" vertical="center"/>
      <protection locked="0"/>
    </xf>
    <xf numFmtId="1" fontId="0" fillId="2" borderId="0" xfId="0" applyNumberFormat="1" applyFill="1" applyBorder="1" applyAlignment="1" applyProtection="1">
      <alignment horizontal="center" vertical="center"/>
      <protection locked="0"/>
    </xf>
    <xf numFmtId="3" fontId="4" fillId="2" borderId="0" xfId="1" applyNumberFormat="1" applyFill="1" applyBorder="1" applyAlignment="1" applyProtection="1">
      <alignment horizontal="center" vertical="center"/>
      <protection locked="0"/>
    </xf>
    <xf numFmtId="1" fontId="4" fillId="2" borderId="0" xfId="1" applyNumberFormat="1" applyFill="1" applyBorder="1" applyAlignment="1" applyProtection="1">
      <alignment horizontal="center" vertical="center"/>
      <protection locked="0"/>
    </xf>
    <xf numFmtId="9" fontId="4" fillId="2" borderId="0" xfId="1" applyNumberFormat="1" applyFill="1" applyBorder="1" applyAlignment="1" applyProtection="1">
      <alignment horizontal="center" vertical="center"/>
      <protection locked="0"/>
    </xf>
    <xf numFmtId="168" fontId="4" fillId="2" borderId="0" xfId="7" applyNumberForma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Protection="1">
      <protection locked="0"/>
    </xf>
    <xf numFmtId="1" fontId="0" fillId="5" borderId="0" xfId="0" applyNumberFormat="1" applyFill="1" applyBorder="1" applyProtection="1">
      <protection locked="0"/>
    </xf>
    <xf numFmtId="164" fontId="0" fillId="5" borderId="0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Protection="1">
      <protection locked="0"/>
    </xf>
    <xf numFmtId="164" fontId="4" fillId="2" borderId="7" xfId="1" applyNumberFormat="1" applyFill="1" applyBorder="1" applyProtection="1">
      <protection locked="0"/>
    </xf>
    <xf numFmtId="9" fontId="4" fillId="2" borderId="7" xfId="7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5" borderId="11" xfId="0" applyFill="1" applyBorder="1" applyProtection="1">
      <protection locked="0"/>
    </xf>
    <xf numFmtId="164" fontId="4" fillId="5" borderId="0" xfId="1" applyNumberFormat="1" applyFont="1" applyFill="1" applyBorder="1" applyProtection="1">
      <protection locked="0"/>
    </xf>
    <xf numFmtId="166" fontId="0" fillId="5" borderId="0" xfId="0" applyNumberFormat="1" applyFill="1" applyBorder="1" applyProtection="1">
      <protection locked="0"/>
    </xf>
    <xf numFmtId="0" fontId="10" fillId="5" borderId="0" xfId="0" applyFont="1" applyFill="1" applyBorder="1" applyAlignment="1" applyProtection="1">
      <alignment horizontal="center"/>
      <protection locked="0"/>
    </xf>
    <xf numFmtId="0" fontId="10" fillId="5" borderId="0" xfId="0" applyFon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5" borderId="16" xfId="0" applyFill="1" applyBorder="1" applyProtection="1">
      <protection locked="0"/>
    </xf>
    <xf numFmtId="164" fontId="4" fillId="5" borderId="0" xfId="1" applyNumberFormat="1" applyFont="1" applyFill="1" applyProtection="1">
      <protection locked="0"/>
    </xf>
    <xf numFmtId="3" fontId="0" fillId="5" borderId="0" xfId="0" applyNumberFormat="1" applyFill="1" applyProtection="1">
      <protection locked="0"/>
    </xf>
    <xf numFmtId="166" fontId="0" fillId="5" borderId="0" xfId="0" applyNumberFormat="1" applyFill="1" applyProtection="1">
      <protection locked="0"/>
    </xf>
    <xf numFmtId="0" fontId="10" fillId="5" borderId="0" xfId="0" applyFont="1" applyFill="1" applyAlignment="1" applyProtection="1">
      <alignment horizontal="center"/>
      <protection locked="0"/>
    </xf>
    <xf numFmtId="0" fontId="10" fillId="5" borderId="0" xfId="0" applyFont="1" applyFill="1" applyProtection="1">
      <protection locked="0"/>
    </xf>
    <xf numFmtId="0" fontId="0" fillId="5" borderId="0" xfId="0" applyFill="1" applyBorder="1" applyProtection="1"/>
    <xf numFmtId="3" fontId="0" fillId="5" borderId="0" xfId="0" applyNumberFormat="1" applyFill="1" applyBorder="1" applyProtection="1"/>
    <xf numFmtId="164" fontId="4" fillId="2" borderId="10" xfId="1" applyNumberFormat="1" applyFont="1" applyFill="1" applyBorder="1" applyProtection="1"/>
    <xf numFmtId="0" fontId="0" fillId="2" borderId="10" xfId="0" applyFill="1" applyBorder="1" applyProtection="1"/>
    <xf numFmtId="3" fontId="0" fillId="2" borderId="10" xfId="0" applyNumberFormat="1" applyFill="1" applyBorder="1" applyProtection="1"/>
    <xf numFmtId="3" fontId="0" fillId="2" borderId="0" xfId="0" applyNumberFormat="1" applyFill="1" applyBorder="1" applyProtection="1"/>
    <xf numFmtId="0" fontId="8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3" fontId="8" fillId="2" borderId="0" xfId="0" applyNumberFormat="1" applyFont="1" applyFill="1" applyBorder="1" applyAlignment="1" applyProtection="1">
      <alignment horizontal="center"/>
    </xf>
    <xf numFmtId="0" fontId="6" fillId="2" borderId="7" xfId="0" applyFont="1" applyFill="1" applyBorder="1" applyProtection="1"/>
    <xf numFmtId="0" fontId="0" fillId="2" borderId="7" xfId="0" applyFill="1" applyBorder="1" applyProtection="1"/>
    <xf numFmtId="164" fontId="4" fillId="2" borderId="7" xfId="1" applyNumberFormat="1" applyFont="1" applyFill="1" applyBorder="1" applyProtection="1"/>
    <xf numFmtId="3" fontId="4" fillId="2" borderId="7" xfId="1" applyNumberFormat="1" applyFont="1" applyFill="1" applyBorder="1" applyProtection="1"/>
    <xf numFmtId="3" fontId="4" fillId="0" borderId="0" xfId="1" applyNumberFormat="1" applyFont="1" applyFill="1" applyBorder="1" applyProtection="1"/>
    <xf numFmtId="0" fontId="0" fillId="2" borderId="3" xfId="0" applyFill="1" applyBorder="1" applyProtection="1"/>
    <xf numFmtId="0" fontId="0" fillId="2" borderId="1" xfId="0" applyFill="1" applyBorder="1" applyProtection="1"/>
    <xf numFmtId="164" fontId="4" fillId="2" borderId="2" xfId="1" applyNumberFormat="1" applyFont="1" applyFill="1" applyBorder="1" applyProtection="1"/>
    <xf numFmtId="3" fontId="4" fillId="2" borderId="2" xfId="1" applyNumberFormat="1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/>
    </xf>
    <xf numFmtId="164" fontId="4" fillId="2" borderId="5" xfId="1" applyNumberFormat="1" applyFont="1" applyFill="1" applyBorder="1" applyAlignment="1" applyProtection="1">
      <alignment horizontal="center"/>
    </xf>
    <xf numFmtId="0" fontId="0" fillId="2" borderId="13" xfId="0" applyFill="1" applyBorder="1" applyProtection="1"/>
    <xf numFmtId="0" fontId="0" fillId="2" borderId="6" xfId="0" applyFill="1" applyBorder="1" applyProtection="1"/>
    <xf numFmtId="164" fontId="4" fillId="2" borderId="8" xfId="1" quotePrefix="1" applyNumberFormat="1" applyFon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left"/>
    </xf>
    <xf numFmtId="3" fontId="7" fillId="3" borderId="0" xfId="1" quotePrefix="1" applyNumberFormat="1" applyFont="1" applyFill="1" applyBorder="1" applyAlignment="1" applyProtection="1">
      <alignment horizontal="center" vertical="center" wrapText="1"/>
    </xf>
    <xf numFmtId="3" fontId="0" fillId="2" borderId="0" xfId="1" applyNumberFormat="1" applyFont="1" applyFill="1" applyBorder="1" applyProtection="1"/>
    <xf numFmtId="0" fontId="0" fillId="0" borderId="11" xfId="0" applyFill="1" applyBorder="1" applyProtection="1"/>
    <xf numFmtId="0" fontId="0" fillId="0" borderId="4" xfId="0" applyFill="1" applyBorder="1" applyProtection="1"/>
    <xf numFmtId="164" fontId="7" fillId="0" borderId="0" xfId="1" applyNumberFormat="1" applyFont="1" applyFill="1" applyBorder="1" applyAlignment="1" applyProtection="1">
      <alignment horizontal="center" vertical="center"/>
    </xf>
    <xf numFmtId="1" fontId="4" fillId="0" borderId="0" xfId="1" applyNumberFormat="1" applyFont="1" applyFill="1" applyBorder="1" applyAlignment="1" applyProtection="1">
      <alignment horizontal="center"/>
    </xf>
    <xf numFmtId="0" fontId="0" fillId="0" borderId="5" xfId="0" applyFill="1" applyBorder="1" applyProtection="1"/>
    <xf numFmtId="0" fontId="0" fillId="0" borderId="0" xfId="0" applyFill="1" applyBorder="1" applyProtection="1"/>
    <xf numFmtId="1" fontId="7" fillId="0" borderId="0" xfId="0" applyNumberFormat="1" applyFon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164" fontId="0" fillId="0" borderId="0" xfId="1" applyNumberFormat="1" applyFont="1" applyFill="1" applyBorder="1" applyProtection="1"/>
    <xf numFmtId="3" fontId="0" fillId="0" borderId="0" xfId="1" applyNumberFormat="1" applyFont="1" applyFill="1" applyBorder="1" applyProtection="1"/>
    <xf numFmtId="1" fontId="0" fillId="0" borderId="4" xfId="0" applyNumberFormat="1" applyFill="1" applyBorder="1" applyAlignment="1" applyProtection="1">
      <alignment horizontal="center" vertical="center"/>
      <protection locked="0"/>
    </xf>
    <xf numFmtId="1" fontId="0" fillId="0" borderId="0" xfId="0" applyNumberFormat="1" applyFill="1" applyBorder="1" applyAlignment="1" applyProtection="1">
      <alignment horizontal="center" vertical="center"/>
      <protection locked="0"/>
    </xf>
    <xf numFmtId="3" fontId="4" fillId="0" borderId="0" xfId="1" applyNumberFormat="1" applyFill="1" applyBorder="1" applyAlignment="1" applyProtection="1">
      <alignment horizontal="center" vertical="center"/>
      <protection locked="0"/>
    </xf>
    <xf numFmtId="1" fontId="4" fillId="0" borderId="0" xfId="1" applyNumberFormat="1" applyFill="1" applyBorder="1" applyAlignment="1" applyProtection="1">
      <alignment horizontal="center" vertical="center"/>
      <protection locked="0"/>
    </xf>
    <xf numFmtId="9" fontId="4" fillId="0" borderId="0" xfId="1" applyNumberFormat="1" applyFill="1" applyBorder="1" applyAlignment="1" applyProtection="1">
      <alignment horizontal="center" vertical="center"/>
      <protection locked="0"/>
    </xf>
    <xf numFmtId="168" fontId="4" fillId="0" borderId="0" xfId="7" applyNumberFormat="1" applyFill="1" applyBorder="1" applyAlignment="1" applyProtection="1">
      <alignment horizontal="center" vertical="center"/>
      <protection locked="0"/>
    </xf>
    <xf numFmtId="0" fontId="0" fillId="0" borderId="5" xfId="0" applyFill="1" applyBorder="1" applyProtection="1">
      <protection locked="0"/>
    </xf>
    <xf numFmtId="0" fontId="0" fillId="0" borderId="0" xfId="0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164" fontId="0" fillId="0" borderId="0" xfId="0" applyNumberFormat="1" applyFill="1" applyBorder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49" fontId="7" fillId="3" borderId="0" xfId="1" quotePrefix="1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center"/>
    </xf>
    <xf numFmtId="49" fontId="7" fillId="3" borderId="0" xfId="1" quotePrefix="1" applyNumberFormat="1" applyFont="1" applyFill="1" applyBorder="1" applyAlignment="1" applyProtection="1">
      <alignment horizontal="left" vertical="center"/>
    </xf>
  </cellXfs>
  <cellStyles count="8">
    <cellStyle name="Comma" xfId="1" builtinId="3"/>
    <cellStyle name="Normal" xfId="0" builtinId="0"/>
    <cellStyle name="Normal 2" xfId="2" xr:uid="{00000000-0005-0000-0000-000002000000}"/>
    <cellStyle name="Normal 28 2" xfId="3" xr:uid="{00000000-0005-0000-0000-000003000000}"/>
    <cellStyle name="Normal 3" xfId="4" xr:uid="{00000000-0005-0000-0000-000004000000}"/>
    <cellStyle name="Normal 61" xfId="5" xr:uid="{00000000-0005-0000-0000-000005000000}"/>
    <cellStyle name="Normal 8 7" xfId="6" xr:uid="{00000000-0005-0000-0000-000006000000}"/>
    <cellStyle name="Percent" xfId="7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17992</xdr:rowOff>
    </xdr:from>
    <xdr:to>
      <xdr:col>0</xdr:col>
      <xdr:colOff>1181100</xdr:colOff>
      <xdr:row>4</xdr:row>
      <xdr:rowOff>82322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B7BF14-75F0-458E-BEE9-1F94356AD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70909"/>
          <a:ext cx="1171575" cy="540580"/>
        </a:xfrm>
        <a:prstGeom prst="rect">
          <a:avLst/>
        </a:prstGeom>
      </xdr:spPr>
    </xdr:pic>
    <xdr:clientData/>
  </xdr:twoCellAnchor>
  <xdr:twoCellAnchor editAs="oneCell">
    <xdr:from>
      <xdr:col>10</xdr:col>
      <xdr:colOff>418044</xdr:colOff>
      <xdr:row>1</xdr:row>
      <xdr:rowOff>80432</xdr:rowOff>
    </xdr:from>
    <xdr:to>
      <xdr:col>15</xdr:col>
      <xdr:colOff>437094</xdr:colOff>
      <xdr:row>4</xdr:row>
      <xdr:rowOff>262895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7388C6-961C-493E-81B6-8D11CB4DB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2794" y="133349"/>
          <a:ext cx="1204383" cy="65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pn12049\LOCALS~1\Temp\c.apl.notes.data\over%20under%20monthly%20projection%202005%203.3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 vs Allocation"/>
      <sheetName val="Slot Summary"/>
      <sheetName val="Days Check"/>
      <sheetName val="Slot days working"/>
      <sheetName val="eur service"/>
      <sheetName val="na service"/>
      <sheetName val="LAS"/>
      <sheetName val="Shipdata"/>
      <sheetName val="End04 over under provision FSC"/>
      <sheetName val="Capacity"/>
      <sheetName val="Provision_vs_Allocation"/>
      <sheetName val="Slot_Summary"/>
      <sheetName val="Days_Check"/>
      <sheetName val="Slot_days_working"/>
      <sheetName val="eur_service"/>
      <sheetName val="na_service"/>
      <sheetName val="End04_over_under_provision_F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Z166"/>
  <sheetViews>
    <sheetView tabSelected="1" zoomScale="90" zoomScaleNormal="90" zoomScaleSheetLayoutView="90" workbookViewId="0">
      <selection activeCell="T13" sqref="T13"/>
    </sheetView>
  </sheetViews>
  <sheetFormatPr defaultColWidth="9.1796875" defaultRowHeight="12.5"/>
  <cols>
    <col min="1" max="1" width="77" style="41" customWidth="1"/>
    <col min="2" max="2" width="1.453125" style="41" customWidth="1"/>
    <col min="3" max="4" width="10.81640625" style="104" customWidth="1"/>
    <col min="5" max="5" width="11.26953125" style="104" customWidth="1"/>
    <col min="6" max="8" width="1.1796875" style="41" customWidth="1"/>
    <col min="9" max="11" width="10.453125" style="104" customWidth="1"/>
    <col min="12" max="12" width="5" style="104" customWidth="1"/>
    <col min="13" max="14" width="1.1796875" style="104" customWidth="1"/>
    <col min="15" max="15" width="12.81640625" style="104" hidden="1" customWidth="1"/>
    <col min="16" max="17" width="12.81640625" style="104" customWidth="1"/>
    <col min="18" max="18" width="12.1796875" style="41" hidden="1" customWidth="1"/>
    <col min="19" max="19" width="5.26953125" style="105" hidden="1" customWidth="1"/>
    <col min="20" max="20" width="1.26953125" style="41" customWidth="1"/>
    <col min="21" max="21" width="3.7265625" style="41" customWidth="1"/>
    <col min="22" max="22" width="1.453125" style="41" customWidth="1"/>
    <col min="23" max="23" width="20.54296875" style="106" hidden="1" customWidth="1"/>
    <col min="24" max="24" width="21.7265625" style="41" hidden="1" customWidth="1"/>
    <col min="25" max="25" width="18.453125" style="41" hidden="1" customWidth="1"/>
    <col min="26" max="26" width="9.1796875" style="41" hidden="1" customWidth="1"/>
    <col min="27" max="27" width="15.7265625" style="41" hidden="1" customWidth="1"/>
    <col min="28" max="28" width="9.1796875" style="41" hidden="1" customWidth="1"/>
    <col min="29" max="29" width="12.81640625" style="107" hidden="1" customWidth="1"/>
    <col min="30" max="30" width="14.1796875" style="107" hidden="1" customWidth="1"/>
    <col min="31" max="31" width="9.1796875" style="108" hidden="1" customWidth="1"/>
    <col min="32" max="32" width="5.26953125" style="41" customWidth="1"/>
    <col min="33" max="37" width="9.1796875" style="41" customWidth="1"/>
    <col min="38" max="16384" width="9.1796875" style="41"/>
  </cols>
  <sheetData>
    <row r="1" spans="1:78" ht="4.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10"/>
      <c r="T1" s="109"/>
      <c r="U1" s="109"/>
      <c r="V1" s="10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</row>
    <row r="2" spans="1:78">
      <c r="A2" s="111"/>
      <c r="B2" s="111"/>
      <c r="C2" s="111"/>
      <c r="D2" s="111"/>
      <c r="E2" s="111"/>
      <c r="F2" s="112"/>
      <c r="G2" s="112"/>
      <c r="H2" s="112"/>
      <c r="I2" s="111"/>
      <c r="J2" s="111"/>
      <c r="K2" s="111"/>
      <c r="L2" s="111"/>
      <c r="M2" s="111"/>
      <c r="N2" s="111"/>
      <c r="O2" s="111"/>
      <c r="P2" s="111"/>
      <c r="Q2" s="111"/>
      <c r="R2" s="112"/>
      <c r="S2" s="113"/>
      <c r="T2" s="112"/>
      <c r="U2" s="112"/>
      <c r="V2" s="112"/>
      <c r="W2" s="43"/>
      <c r="X2" s="42"/>
      <c r="Y2" s="42"/>
      <c r="Z2" s="42"/>
      <c r="AA2" s="42"/>
      <c r="AB2" s="42"/>
      <c r="AC2" s="44"/>
      <c r="AD2" s="44"/>
      <c r="AE2" s="42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</row>
    <row r="3" spans="1:78">
      <c r="A3" s="2"/>
      <c r="B3" s="2"/>
      <c r="C3" s="6"/>
      <c r="D3" s="6"/>
      <c r="E3" s="6"/>
      <c r="F3" s="2"/>
      <c r="G3" s="2"/>
      <c r="H3" s="2"/>
      <c r="I3" s="6"/>
      <c r="J3" s="6"/>
      <c r="K3" s="6"/>
      <c r="L3" s="6"/>
      <c r="M3" s="6"/>
      <c r="N3" s="6"/>
      <c r="O3" s="6"/>
      <c r="P3" s="6"/>
      <c r="Q3" s="6"/>
      <c r="R3" s="2"/>
      <c r="S3" s="114"/>
      <c r="T3" s="2"/>
      <c r="U3" s="2"/>
      <c r="V3" s="2"/>
      <c r="W3" s="47"/>
      <c r="X3" s="1"/>
      <c r="Y3" s="1"/>
      <c r="Z3" s="1"/>
      <c r="AA3" s="1"/>
      <c r="AB3" s="1"/>
      <c r="AC3" s="48"/>
      <c r="AD3" s="48"/>
      <c r="AE3" s="1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</row>
    <row r="4" spans="1:78">
      <c r="A4" s="2"/>
      <c r="B4" s="2"/>
      <c r="C4" s="2"/>
      <c r="D4" s="2"/>
      <c r="E4" s="2"/>
      <c r="F4" s="115"/>
      <c r="G4" s="116"/>
      <c r="H4" s="2"/>
      <c r="I4" s="2"/>
      <c r="J4" s="2"/>
      <c r="K4" s="115"/>
      <c r="L4" s="115"/>
      <c r="M4" s="115"/>
      <c r="N4" s="115"/>
      <c r="O4" s="115"/>
      <c r="P4" s="115"/>
      <c r="Q4" s="115"/>
      <c r="R4" s="115"/>
      <c r="S4" s="117"/>
      <c r="T4" s="115"/>
      <c r="U4" s="115"/>
      <c r="V4" s="2"/>
      <c r="W4" s="1"/>
      <c r="X4" s="1"/>
      <c r="Y4" s="1"/>
      <c r="Z4" s="1"/>
      <c r="AA4" s="1"/>
      <c r="AB4" s="1"/>
      <c r="AC4" s="1"/>
      <c r="AD4" s="1"/>
      <c r="AE4" s="1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</row>
    <row r="5" spans="1:78" ht="41.5" customHeight="1">
      <c r="A5" s="118" t="s">
        <v>333</v>
      </c>
      <c r="B5" s="119"/>
      <c r="C5" s="120"/>
      <c r="D5" s="120"/>
      <c r="E5" s="120"/>
      <c r="F5" s="120"/>
      <c r="G5" s="120"/>
      <c r="H5" s="119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1"/>
      <c r="T5" s="120"/>
      <c r="U5" s="120"/>
      <c r="V5" s="2"/>
      <c r="W5" s="50"/>
      <c r="X5" s="51"/>
      <c r="Y5" s="1"/>
      <c r="Z5" s="1"/>
      <c r="AA5" s="1"/>
      <c r="AB5" s="1"/>
      <c r="AC5" s="1"/>
      <c r="AD5" s="1"/>
      <c r="AE5" s="1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</row>
    <row r="6" spans="1:78" ht="15.75" customHeight="1">
      <c r="A6" s="7"/>
      <c r="B6" s="2"/>
      <c r="C6" s="6"/>
      <c r="D6" s="6"/>
      <c r="E6" s="6"/>
      <c r="F6" s="2"/>
      <c r="G6" s="2"/>
      <c r="H6" s="2"/>
      <c r="I6" s="6"/>
      <c r="J6" s="6"/>
      <c r="K6" s="6"/>
      <c r="L6" s="6"/>
      <c r="M6" s="6"/>
      <c r="N6" s="6"/>
      <c r="O6" s="6"/>
      <c r="P6" s="6"/>
      <c r="Q6" s="6"/>
      <c r="R6" s="6"/>
      <c r="S6" s="122"/>
      <c r="T6" s="6"/>
      <c r="U6" s="123"/>
      <c r="V6" s="2"/>
      <c r="W6" s="47"/>
      <c r="X6" s="1"/>
      <c r="Y6" s="1"/>
      <c r="Z6" s="1"/>
      <c r="AA6" s="1"/>
      <c r="AB6" s="53"/>
      <c r="AC6" s="48"/>
      <c r="AD6" s="48"/>
      <c r="AE6" s="1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</row>
    <row r="7" spans="1:78" ht="7.5" customHeight="1">
      <c r="A7" s="7"/>
      <c r="B7" s="124"/>
      <c r="C7" s="125"/>
      <c r="D7" s="125"/>
      <c r="E7" s="125"/>
      <c r="F7" s="123"/>
      <c r="G7" s="2"/>
      <c r="H7" s="124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6"/>
      <c r="T7" s="125"/>
      <c r="U7" s="11"/>
      <c r="V7" s="2"/>
      <c r="W7" s="47"/>
      <c r="X7" s="1"/>
      <c r="Y7" s="1"/>
      <c r="Z7" s="1"/>
      <c r="AA7" s="1"/>
      <c r="AB7" s="53"/>
      <c r="AC7" s="48"/>
      <c r="AD7" s="48"/>
      <c r="AE7" s="1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</row>
    <row r="8" spans="1:78" ht="13">
      <c r="A8" s="7" t="s">
        <v>335</v>
      </c>
      <c r="B8" s="8"/>
      <c r="C8" s="157" t="s">
        <v>42</v>
      </c>
      <c r="D8" s="157"/>
      <c r="E8" s="157"/>
      <c r="F8" s="11"/>
      <c r="G8" s="2"/>
      <c r="H8" s="8"/>
      <c r="I8" s="160" t="s">
        <v>43</v>
      </c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27"/>
      <c r="U8" s="128"/>
      <c r="V8" s="2"/>
      <c r="W8" s="48"/>
      <c r="X8" s="48"/>
      <c r="Y8" s="50"/>
      <c r="Z8" s="1"/>
      <c r="AA8" s="1"/>
      <c r="AB8" s="1"/>
      <c r="AC8" s="55"/>
      <c r="AD8" s="1"/>
      <c r="AE8" s="50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</row>
    <row r="9" spans="1:78" ht="21" customHeight="1">
      <c r="A9" s="7" t="s">
        <v>334</v>
      </c>
      <c r="B9" s="8"/>
      <c r="C9" s="2" t="s">
        <v>66</v>
      </c>
      <c r="D9" s="2"/>
      <c r="E9" s="18">
        <v>426</v>
      </c>
      <c r="F9" s="128"/>
      <c r="G9" s="2"/>
      <c r="H9" s="8"/>
      <c r="I9" s="2" t="s">
        <v>44</v>
      </c>
      <c r="J9" s="20">
        <v>0.83</v>
      </c>
      <c r="K9" s="34" t="s">
        <v>325</v>
      </c>
      <c r="L9" s="20">
        <v>0.75</v>
      </c>
      <c r="M9" s="132"/>
      <c r="N9" s="132"/>
      <c r="O9" s="36"/>
      <c r="P9" s="36"/>
      <c r="Q9" s="36"/>
      <c r="R9" s="56"/>
      <c r="S9" s="57"/>
      <c r="T9" s="56"/>
      <c r="U9" s="19"/>
      <c r="V9" s="2"/>
      <c r="W9" s="48"/>
      <c r="X9" s="48"/>
      <c r="Y9" s="58"/>
      <c r="Z9" s="1"/>
      <c r="AA9" s="1"/>
      <c r="AB9" s="1"/>
      <c r="AC9" s="55"/>
      <c r="AD9" s="1"/>
      <c r="AE9" s="50"/>
      <c r="AF9" s="39"/>
      <c r="AG9" s="39"/>
      <c r="AH9" s="39"/>
      <c r="AI9" s="5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</row>
    <row r="10" spans="1:78" hidden="1">
      <c r="A10" s="7"/>
      <c r="B10" s="8"/>
      <c r="C10" s="2" t="s">
        <v>2</v>
      </c>
      <c r="D10" s="2"/>
      <c r="E10" s="18">
        <v>369</v>
      </c>
      <c r="F10" s="128"/>
      <c r="G10" s="2"/>
      <c r="H10" s="8"/>
      <c r="I10" s="2"/>
      <c r="J10" s="45"/>
      <c r="K10" s="6"/>
      <c r="L10" s="45"/>
      <c r="M10" s="6"/>
      <c r="N10" s="6"/>
      <c r="O10" s="6"/>
      <c r="P10" s="6"/>
      <c r="Q10" s="45"/>
      <c r="R10" s="56"/>
      <c r="S10" s="57"/>
      <c r="T10" s="56"/>
      <c r="U10" s="19"/>
      <c r="V10" s="2"/>
      <c r="W10" s="48"/>
      <c r="X10" s="48"/>
      <c r="Y10" s="50"/>
      <c r="Z10" s="1"/>
      <c r="AA10" s="1"/>
      <c r="AB10" s="1"/>
      <c r="AC10" s="55"/>
      <c r="AD10" s="1"/>
      <c r="AE10" s="1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</row>
    <row r="11" spans="1:78" ht="13" hidden="1">
      <c r="A11" s="129"/>
      <c r="B11" s="130"/>
      <c r="C11" s="120"/>
      <c r="D11" s="120"/>
      <c r="E11" s="49"/>
      <c r="F11" s="131"/>
      <c r="G11" s="6"/>
      <c r="H11" s="130"/>
      <c r="I11" s="120"/>
      <c r="J11" s="49"/>
      <c r="K11" s="120"/>
      <c r="L11" s="49"/>
      <c r="M11" s="120"/>
      <c r="N11" s="120"/>
      <c r="O11" s="120"/>
      <c r="P11" s="120"/>
      <c r="Q11" s="49"/>
      <c r="R11" s="61"/>
      <c r="S11" s="62"/>
      <c r="T11" s="61"/>
      <c r="U11" s="19"/>
      <c r="V11" s="2"/>
      <c r="W11" s="48"/>
      <c r="X11" s="48"/>
      <c r="Y11" s="63"/>
      <c r="Z11" s="1"/>
      <c r="AA11" s="1"/>
      <c r="AB11" s="1"/>
      <c r="AC11" s="64"/>
      <c r="AD11" s="64"/>
      <c r="AE11" s="50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</row>
    <row r="12" spans="1:78" hidden="1">
      <c r="A12" s="111"/>
      <c r="B12" s="6"/>
      <c r="C12" s="6"/>
      <c r="D12" s="6"/>
      <c r="E12" s="6"/>
      <c r="F12" s="2"/>
      <c r="G12" s="2"/>
      <c r="H12" s="2"/>
      <c r="I12" s="6"/>
      <c r="J12" s="6"/>
      <c r="K12" s="6"/>
      <c r="L12" s="6"/>
      <c r="M12" s="6"/>
      <c r="N12" s="6"/>
      <c r="O12" s="6"/>
      <c r="P12" s="6"/>
      <c r="Q12" s="45"/>
      <c r="R12" s="1"/>
      <c r="S12" s="46"/>
      <c r="T12" s="1"/>
      <c r="U12" s="19"/>
      <c r="V12" s="2"/>
      <c r="W12" s="47"/>
      <c r="X12" s="1"/>
      <c r="Y12" s="1"/>
      <c r="Z12" s="1"/>
      <c r="AA12" s="1"/>
      <c r="AB12" s="1"/>
      <c r="AC12" s="65"/>
      <c r="AD12" s="65"/>
      <c r="AE12" s="50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</row>
    <row r="13" spans="1:78" ht="15">
      <c r="A13" s="3"/>
      <c r="B13" s="5"/>
      <c r="C13" s="5" t="s">
        <v>45</v>
      </c>
      <c r="D13" s="4"/>
      <c r="E13" s="4"/>
      <c r="F13" s="4"/>
      <c r="G13" s="4"/>
      <c r="H13" s="4"/>
      <c r="I13" s="4" t="s">
        <v>67</v>
      </c>
      <c r="J13" s="4"/>
      <c r="K13" s="6"/>
      <c r="L13" s="6"/>
      <c r="M13" s="6"/>
      <c r="N13" s="6"/>
      <c r="O13" s="4" t="s">
        <v>68</v>
      </c>
      <c r="P13" s="4" t="s">
        <v>68</v>
      </c>
      <c r="Q13" s="4"/>
      <c r="R13" s="1"/>
      <c r="S13" s="67" t="s">
        <v>68</v>
      </c>
      <c r="T13" s="1"/>
      <c r="U13" s="19"/>
      <c r="V13" s="2"/>
      <c r="W13" s="66"/>
      <c r="X13" s="66"/>
      <c r="Y13" s="1"/>
      <c r="Z13" s="1"/>
      <c r="AA13" s="1"/>
      <c r="AB13" s="1"/>
      <c r="AC13" s="1"/>
      <c r="AD13" s="1"/>
      <c r="AE13" s="1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</row>
    <row r="14" spans="1:78" ht="6" customHeight="1">
      <c r="A14" s="7"/>
      <c r="B14" s="8"/>
      <c r="C14" s="159"/>
      <c r="D14" s="159"/>
      <c r="E14" s="159"/>
      <c r="F14" s="35"/>
      <c r="G14" s="35"/>
      <c r="H14" s="35"/>
      <c r="I14" s="159"/>
      <c r="J14" s="159"/>
      <c r="K14" s="159"/>
      <c r="L14" s="35"/>
      <c r="M14" s="35"/>
      <c r="N14" s="35"/>
      <c r="O14" s="159"/>
      <c r="P14" s="159"/>
      <c r="Q14" s="159"/>
      <c r="R14" s="159"/>
      <c r="S14" s="159"/>
      <c r="T14" s="1"/>
      <c r="U14" s="19"/>
      <c r="V14" s="2"/>
      <c r="W14" s="54"/>
      <c r="X14" s="158"/>
      <c r="Y14" s="158"/>
      <c r="Z14" s="158"/>
      <c r="AA14" s="158"/>
      <c r="AB14" s="158"/>
      <c r="AC14" s="158"/>
      <c r="AD14" s="158"/>
      <c r="AE14" s="52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</row>
    <row r="15" spans="1:78" ht="69.75" customHeight="1">
      <c r="A15" s="68" t="s">
        <v>329</v>
      </c>
      <c r="B15" s="9"/>
      <c r="C15" s="10" t="s">
        <v>69</v>
      </c>
      <c r="D15" s="10" t="s">
        <v>70</v>
      </c>
      <c r="E15" s="10" t="s">
        <v>71</v>
      </c>
      <c r="F15" s="11"/>
      <c r="G15" s="2"/>
      <c r="H15" s="9"/>
      <c r="I15" s="10" t="s">
        <v>69</v>
      </c>
      <c r="J15" s="10" t="s">
        <v>70</v>
      </c>
      <c r="K15" s="10" t="s">
        <v>71</v>
      </c>
      <c r="L15" s="11"/>
      <c r="M15" s="2"/>
      <c r="N15" s="9"/>
      <c r="O15" s="10" t="s">
        <v>330</v>
      </c>
      <c r="P15" s="10" t="s">
        <v>331</v>
      </c>
      <c r="Q15" s="10" t="s">
        <v>332</v>
      </c>
      <c r="R15" s="10" t="s">
        <v>324</v>
      </c>
      <c r="S15" s="133" t="s">
        <v>326</v>
      </c>
      <c r="T15" s="11"/>
      <c r="U15" s="2"/>
      <c r="V15" s="9"/>
      <c r="W15" s="21"/>
      <c r="X15" s="69" t="s">
        <v>3</v>
      </c>
      <c r="Y15" s="69" t="s">
        <v>60</v>
      </c>
      <c r="Z15" s="69" t="s">
        <v>62</v>
      </c>
      <c r="AA15" s="69" t="s">
        <v>63</v>
      </c>
      <c r="AB15" s="69" t="s">
        <v>65</v>
      </c>
      <c r="AC15" s="69" t="s">
        <v>64</v>
      </c>
      <c r="AD15" s="69" t="s">
        <v>61</v>
      </c>
      <c r="AE15" s="70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</row>
    <row r="16" spans="1:78" ht="13">
      <c r="A16" s="7" t="s">
        <v>47</v>
      </c>
      <c r="B16" s="8"/>
      <c r="C16" s="12">
        <f>$E$9*((AA16*W16)/(Z16*2*AC16))+$E$10*((AA16*X16+AB16*Y16))/(Z16*2*AC16)</f>
        <v>114.19033461765559</v>
      </c>
      <c r="D16" s="13">
        <f>C16*$J$9</f>
        <v>94.777977732654136</v>
      </c>
      <c r="E16" s="13">
        <f>C16*$L$9</f>
        <v>85.642750963241696</v>
      </c>
      <c r="F16" s="14"/>
      <c r="G16" s="2"/>
      <c r="H16" s="8"/>
      <c r="I16" s="15">
        <f t="shared" ref="I16:I47" si="0">C16*AD16</f>
        <v>160.39097189424618</v>
      </c>
      <c r="J16" s="16">
        <f>I16*$J$9</f>
        <v>133.12450667222433</v>
      </c>
      <c r="K16" s="17">
        <f>I16*$L$9</f>
        <v>120.29322892068464</v>
      </c>
      <c r="L16" s="14"/>
      <c r="M16" s="2"/>
      <c r="N16" s="8"/>
      <c r="O16" s="13">
        <v>7</v>
      </c>
      <c r="P16" s="13">
        <f>ROUND((Q16/$J$9),0)</f>
        <v>5</v>
      </c>
      <c r="Q16" s="13">
        <f>D16/25</f>
        <v>3.7911191093061656</v>
      </c>
      <c r="R16" s="34">
        <f>E16/25</f>
        <v>3.4257100385296679</v>
      </c>
      <c r="S16" s="134">
        <f>P16-O16</f>
        <v>-2</v>
      </c>
      <c r="T16" s="14"/>
      <c r="U16" s="2"/>
      <c r="V16" s="8"/>
      <c r="W16" s="71">
        <v>14.2510726085131</v>
      </c>
      <c r="X16" s="72">
        <v>13.67645042474285</v>
      </c>
      <c r="Y16" s="72">
        <v>7.1273014282895426</v>
      </c>
      <c r="Z16" s="72">
        <v>4850</v>
      </c>
      <c r="AA16" s="73">
        <v>67.139028376818061</v>
      </c>
      <c r="AB16" s="74">
        <v>11</v>
      </c>
      <c r="AC16" s="75">
        <v>0.7</v>
      </c>
      <c r="AD16" s="76">
        <v>1.4045932383969673</v>
      </c>
      <c r="AE16" s="77"/>
      <c r="AF16" s="39"/>
      <c r="AG16" s="39"/>
      <c r="AH16" s="78"/>
      <c r="AI16" s="7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</row>
    <row r="17" spans="1:78" ht="13">
      <c r="A17" s="7" t="s">
        <v>48</v>
      </c>
      <c r="B17" s="8"/>
      <c r="C17" s="12">
        <f t="shared" ref="C17:C47" si="1">$E$9*((AA17*W17)/(Z17*2*AC17))+$E$10*((AA17*X17+AB17*Y17))/(Z17*2*AC17)</f>
        <v>158.95566839627435</v>
      </c>
      <c r="D17" s="13">
        <f>C17*$J$9</f>
        <v>131.9332047689077</v>
      </c>
      <c r="E17" s="13">
        <f t="shared" ref="E17:E47" si="2">C17*$L$9</f>
        <v>119.21675129720576</v>
      </c>
      <c r="F17" s="14"/>
      <c r="G17" s="2"/>
      <c r="H17" s="8"/>
      <c r="I17" s="15">
        <f t="shared" si="0"/>
        <v>223.60137876119231</v>
      </c>
      <c r="J17" s="16">
        <f t="shared" ref="J17:J71" si="3">I17*$J$9</f>
        <v>185.58914437178962</v>
      </c>
      <c r="K17" s="17">
        <f t="shared" ref="K17:K47" si="4">I17*$L$9</f>
        <v>167.70103407089422</v>
      </c>
      <c r="L17" s="14"/>
      <c r="M17" s="2"/>
      <c r="N17" s="8"/>
      <c r="O17" s="13">
        <v>9</v>
      </c>
      <c r="P17" s="13">
        <f t="shared" ref="P17:P71" si="5">ROUND((Q17/$J$9),0)</f>
        <v>6</v>
      </c>
      <c r="Q17" s="13">
        <f>D17/25</f>
        <v>5.2773281907563083</v>
      </c>
      <c r="R17" s="34">
        <f t="shared" ref="R17:R48" si="6">E17/25</f>
        <v>4.7686700518882308</v>
      </c>
      <c r="S17" s="134">
        <f>P17-O17</f>
        <v>-3</v>
      </c>
      <c r="T17" s="14"/>
      <c r="U17" s="2"/>
      <c r="V17" s="8"/>
      <c r="W17" s="80">
        <v>33.844745073799359</v>
      </c>
      <c r="X17" s="72">
        <v>5.5311043680227758</v>
      </c>
      <c r="Y17" s="72">
        <v>7.3867938488049747</v>
      </c>
      <c r="Z17" s="72">
        <v>4490</v>
      </c>
      <c r="AA17" s="73">
        <v>58.887041814783153</v>
      </c>
      <c r="AB17" s="74">
        <v>11</v>
      </c>
      <c r="AC17" s="75">
        <v>0.7</v>
      </c>
      <c r="AD17" s="76">
        <v>1.4066901861200511</v>
      </c>
      <c r="AE17" s="70"/>
      <c r="AF17" s="39"/>
      <c r="AG17" s="39"/>
      <c r="AH17" s="78"/>
      <c r="AI17" s="7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</row>
    <row r="18" spans="1:78" ht="13">
      <c r="A18" s="7" t="s">
        <v>54</v>
      </c>
      <c r="B18" s="8"/>
      <c r="C18" s="12">
        <f t="shared" si="1"/>
        <v>147.35658314216937</v>
      </c>
      <c r="D18" s="13">
        <f t="shared" ref="D18:D71" si="7">C18*$J$9</f>
        <v>122.30596400800057</v>
      </c>
      <c r="E18" s="13">
        <f t="shared" si="2"/>
        <v>110.51743735662703</v>
      </c>
      <c r="F18" s="14"/>
      <c r="G18" s="2"/>
      <c r="H18" s="8"/>
      <c r="I18" s="15">
        <f t="shared" si="0"/>
        <v>231.10550198469807</v>
      </c>
      <c r="J18" s="16">
        <f t="shared" si="3"/>
        <v>191.81756664729937</v>
      </c>
      <c r="K18" s="17">
        <f t="shared" si="4"/>
        <v>173.32912648852354</v>
      </c>
      <c r="L18" s="14"/>
      <c r="M18" s="2"/>
      <c r="N18" s="8"/>
      <c r="O18" s="13">
        <v>9</v>
      </c>
      <c r="P18" s="13">
        <f t="shared" si="5"/>
        <v>6</v>
      </c>
      <c r="Q18" s="13">
        <f t="shared" ref="Q18:Q48" si="8">D18/25</f>
        <v>4.8922385603200231</v>
      </c>
      <c r="R18" s="34">
        <f t="shared" si="6"/>
        <v>4.420697494265081</v>
      </c>
      <c r="S18" s="134">
        <f t="shared" ref="S18:S71" si="9">P18-O18</f>
        <v>-3</v>
      </c>
      <c r="T18" s="14"/>
      <c r="U18" s="2"/>
      <c r="V18" s="8"/>
      <c r="W18" s="80">
        <v>30.333333333333329</v>
      </c>
      <c r="X18" s="72">
        <v>23.270833333333329</v>
      </c>
      <c r="Y18" s="72">
        <v>9.4583333333333321</v>
      </c>
      <c r="Z18" s="72">
        <v>5000</v>
      </c>
      <c r="AA18" s="73">
        <v>46.171723126499657</v>
      </c>
      <c r="AB18" s="74">
        <v>11</v>
      </c>
      <c r="AC18" s="75">
        <v>0.7</v>
      </c>
      <c r="AD18" s="76">
        <v>1.5683418891555587</v>
      </c>
      <c r="AE18" s="70"/>
      <c r="AF18" s="39"/>
      <c r="AG18" s="39"/>
      <c r="AH18" s="78"/>
      <c r="AI18" s="7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</row>
    <row r="19" spans="1:78" ht="13">
      <c r="A19" s="7" t="s">
        <v>55</v>
      </c>
      <c r="B19" s="8"/>
      <c r="C19" s="12">
        <f t="shared" si="1"/>
        <v>193.10522841536189</v>
      </c>
      <c r="D19" s="13">
        <f t="shared" si="7"/>
        <v>160.27733958475037</v>
      </c>
      <c r="E19" s="13">
        <f t="shared" si="2"/>
        <v>144.82892131152141</v>
      </c>
      <c r="F19" s="14"/>
      <c r="G19" s="2"/>
      <c r="H19" s="8"/>
      <c r="I19" s="15">
        <f t="shared" si="0"/>
        <v>290.73135456286747</v>
      </c>
      <c r="J19" s="16">
        <f t="shared" si="3"/>
        <v>241.30702428717998</v>
      </c>
      <c r="K19" s="17">
        <f t="shared" si="4"/>
        <v>218.04851592215061</v>
      </c>
      <c r="L19" s="14"/>
      <c r="M19" s="2"/>
      <c r="N19" s="8"/>
      <c r="O19" s="13">
        <v>11</v>
      </c>
      <c r="P19" s="13">
        <f t="shared" si="5"/>
        <v>8</v>
      </c>
      <c r="Q19" s="13">
        <f t="shared" si="8"/>
        <v>6.4110935833900147</v>
      </c>
      <c r="R19" s="34">
        <f t="shared" si="6"/>
        <v>5.7931568524608563</v>
      </c>
      <c r="S19" s="134">
        <f t="shared" si="9"/>
        <v>-3</v>
      </c>
      <c r="T19" s="14"/>
      <c r="U19" s="2"/>
      <c r="V19" s="8"/>
      <c r="W19" s="80">
        <v>41.146314671301987</v>
      </c>
      <c r="X19" s="72">
        <v>19.86446488496173</v>
      </c>
      <c r="Y19" s="72">
        <v>11.370041766253831</v>
      </c>
      <c r="Z19" s="72">
        <v>6900</v>
      </c>
      <c r="AA19" s="73">
        <v>72.847022305490597</v>
      </c>
      <c r="AB19" s="74">
        <v>13</v>
      </c>
      <c r="AC19" s="75">
        <v>0.7</v>
      </c>
      <c r="AD19" s="76">
        <v>1.505559207011814</v>
      </c>
      <c r="AE19" s="70"/>
      <c r="AF19" s="39"/>
      <c r="AG19" s="39"/>
      <c r="AH19" s="78"/>
      <c r="AI19" s="7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</row>
    <row r="20" spans="1:78" ht="13">
      <c r="A20" s="7" t="s">
        <v>15</v>
      </c>
      <c r="B20" s="8"/>
      <c r="C20" s="12">
        <f t="shared" si="1"/>
        <v>344.46534405325991</v>
      </c>
      <c r="D20" s="13">
        <f t="shared" si="7"/>
        <v>285.9062355642057</v>
      </c>
      <c r="E20" s="13">
        <f t="shared" si="2"/>
        <v>258.34900803994492</v>
      </c>
      <c r="F20" s="14"/>
      <c r="G20" s="2"/>
      <c r="H20" s="8"/>
      <c r="I20" s="15">
        <f t="shared" si="0"/>
        <v>477.13827168284791</v>
      </c>
      <c r="J20" s="16">
        <f t="shared" si="3"/>
        <v>396.02476549676373</v>
      </c>
      <c r="K20" s="17">
        <f t="shared" si="4"/>
        <v>357.85370376213592</v>
      </c>
      <c r="L20" s="14"/>
      <c r="M20" s="2"/>
      <c r="N20" s="8"/>
      <c r="O20" s="13">
        <v>19</v>
      </c>
      <c r="P20" s="13">
        <f>ROUND((Q20/$J$9),0)</f>
        <v>14</v>
      </c>
      <c r="Q20" s="13">
        <f t="shared" si="8"/>
        <v>11.436249422568228</v>
      </c>
      <c r="R20" s="34">
        <f t="shared" si="6"/>
        <v>10.333960321597797</v>
      </c>
      <c r="S20" s="134">
        <f t="shared" si="9"/>
        <v>-5</v>
      </c>
      <c r="T20" s="14"/>
      <c r="U20" s="2"/>
      <c r="V20" s="8"/>
      <c r="W20" s="80">
        <v>68.155107641479276</v>
      </c>
      <c r="X20" s="72">
        <v>9.8544175636789948</v>
      </c>
      <c r="Y20" s="72">
        <v>17.75323723755729</v>
      </c>
      <c r="Z20" s="72">
        <v>5400</v>
      </c>
      <c r="AA20" s="73">
        <v>77.504439071154721</v>
      </c>
      <c r="AB20" s="74">
        <v>11</v>
      </c>
      <c r="AC20" s="75">
        <v>0.7</v>
      </c>
      <c r="AD20" s="76">
        <v>1.3851560974710844</v>
      </c>
      <c r="AE20" s="70"/>
      <c r="AF20" s="39"/>
      <c r="AG20" s="39"/>
      <c r="AH20" s="78"/>
      <c r="AI20" s="7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</row>
    <row r="21" spans="1:78" ht="13">
      <c r="A21" s="7" t="s">
        <v>34</v>
      </c>
      <c r="B21" s="8"/>
      <c r="C21" s="12">
        <f t="shared" si="1"/>
        <v>103.31040182777573</v>
      </c>
      <c r="D21" s="13">
        <f t="shared" si="7"/>
        <v>85.747633517053856</v>
      </c>
      <c r="E21" s="13">
        <f t="shared" si="2"/>
        <v>77.482801370831794</v>
      </c>
      <c r="F21" s="14"/>
      <c r="G21" s="2"/>
      <c r="H21" s="8"/>
      <c r="I21" s="15">
        <f t="shared" si="0"/>
        <v>143.00815176282245</v>
      </c>
      <c r="J21" s="16">
        <f t="shared" si="3"/>
        <v>118.69676596314262</v>
      </c>
      <c r="K21" s="17">
        <f t="shared" si="4"/>
        <v>107.25611382211684</v>
      </c>
      <c r="L21" s="14"/>
      <c r="M21" s="2"/>
      <c r="N21" s="8"/>
      <c r="O21" s="13">
        <v>6</v>
      </c>
      <c r="P21" s="13">
        <f t="shared" si="5"/>
        <v>4</v>
      </c>
      <c r="Q21" s="13">
        <f t="shared" si="8"/>
        <v>3.4299053406821542</v>
      </c>
      <c r="R21" s="34">
        <f t="shared" si="6"/>
        <v>3.0993120548332715</v>
      </c>
      <c r="S21" s="134">
        <f t="shared" si="9"/>
        <v>-2</v>
      </c>
      <c r="T21" s="14"/>
      <c r="U21" s="2"/>
      <c r="V21" s="8"/>
      <c r="W21" s="80">
        <v>17.616393075330709</v>
      </c>
      <c r="X21" s="72">
        <v>4.1237308138947792</v>
      </c>
      <c r="Y21" s="72">
        <v>7.2243537311925667</v>
      </c>
      <c r="Z21" s="72">
        <v>2750</v>
      </c>
      <c r="AA21" s="73">
        <v>41.998056365877908</v>
      </c>
      <c r="AB21" s="74">
        <v>7</v>
      </c>
      <c r="AC21" s="75">
        <v>0.7</v>
      </c>
      <c r="AD21" s="76">
        <v>1.3842570470418372</v>
      </c>
      <c r="AE21" s="70"/>
      <c r="AF21" s="39"/>
      <c r="AG21" s="39"/>
      <c r="AH21" s="78"/>
      <c r="AI21" s="7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</row>
    <row r="22" spans="1:78" ht="13">
      <c r="A22" s="7" t="s">
        <v>32</v>
      </c>
      <c r="B22" s="8"/>
      <c r="C22" s="12">
        <f t="shared" si="1"/>
        <v>59.817903144004958</v>
      </c>
      <c r="D22" s="13">
        <f t="shared" si="7"/>
        <v>49.648859609524116</v>
      </c>
      <c r="E22" s="13">
        <f t="shared" si="2"/>
        <v>44.863427358003719</v>
      </c>
      <c r="F22" s="14"/>
      <c r="G22" s="2"/>
      <c r="H22" s="8"/>
      <c r="I22" s="15">
        <f t="shared" si="0"/>
        <v>75.962520200740229</v>
      </c>
      <c r="J22" s="16">
        <f t="shared" si="3"/>
        <v>63.048891766614389</v>
      </c>
      <c r="K22" s="17">
        <f t="shared" si="4"/>
        <v>56.971890150555168</v>
      </c>
      <c r="L22" s="14"/>
      <c r="M22" s="2"/>
      <c r="N22" s="8"/>
      <c r="O22" s="13">
        <v>4</v>
      </c>
      <c r="P22" s="13">
        <f t="shared" si="5"/>
        <v>2</v>
      </c>
      <c r="Q22" s="13">
        <f t="shared" si="8"/>
        <v>1.9859543843809646</v>
      </c>
      <c r="R22" s="34">
        <f t="shared" si="6"/>
        <v>1.7945370943201489</v>
      </c>
      <c r="S22" s="134">
        <f t="shared" si="9"/>
        <v>-2</v>
      </c>
      <c r="T22" s="14"/>
      <c r="U22" s="2"/>
      <c r="V22" s="8"/>
      <c r="W22" s="80">
        <v>2.0680906238700572</v>
      </c>
      <c r="X22" s="72">
        <v>6.7074976643597841</v>
      </c>
      <c r="Y22" s="72">
        <v>3.99044113223129</v>
      </c>
      <c r="Z22" s="72">
        <v>1090</v>
      </c>
      <c r="AA22" s="73">
        <v>24.127843723303137</v>
      </c>
      <c r="AB22" s="74">
        <v>7</v>
      </c>
      <c r="AC22" s="75">
        <v>0.7</v>
      </c>
      <c r="AD22" s="76">
        <v>1.2698960713796485</v>
      </c>
      <c r="AE22" s="70"/>
      <c r="AF22" s="39"/>
      <c r="AG22" s="39"/>
      <c r="AH22" s="78"/>
      <c r="AI22" s="7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</row>
    <row r="23" spans="1:78" ht="13">
      <c r="A23" s="7" t="s">
        <v>30</v>
      </c>
      <c r="B23" s="8"/>
      <c r="C23" s="12">
        <f t="shared" si="1"/>
        <v>161.03272243462388</v>
      </c>
      <c r="D23" s="13">
        <f t="shared" si="7"/>
        <v>133.65715962073781</v>
      </c>
      <c r="E23" s="13">
        <f t="shared" si="2"/>
        <v>120.7745418259679</v>
      </c>
      <c r="F23" s="14"/>
      <c r="G23" s="2"/>
      <c r="H23" s="8"/>
      <c r="I23" s="15">
        <f t="shared" si="0"/>
        <v>216.53137675220151</v>
      </c>
      <c r="J23" s="16">
        <f t="shared" si="3"/>
        <v>179.72104270432723</v>
      </c>
      <c r="K23" s="17">
        <f t="shared" si="4"/>
        <v>162.39853256415114</v>
      </c>
      <c r="L23" s="14"/>
      <c r="M23" s="2"/>
      <c r="N23" s="8"/>
      <c r="O23" s="13">
        <v>9</v>
      </c>
      <c r="P23" s="13">
        <f t="shared" si="5"/>
        <v>6</v>
      </c>
      <c r="Q23" s="13">
        <f t="shared" si="8"/>
        <v>5.3462863848295124</v>
      </c>
      <c r="R23" s="34">
        <f t="shared" si="6"/>
        <v>4.8309816730387158</v>
      </c>
      <c r="S23" s="134">
        <f t="shared" si="9"/>
        <v>-3</v>
      </c>
      <c r="T23" s="14"/>
      <c r="U23" s="2"/>
      <c r="V23" s="8"/>
      <c r="W23" s="80">
        <v>30.752249815509099</v>
      </c>
      <c r="X23" s="72">
        <v>1.4163588728069689</v>
      </c>
      <c r="Y23" s="72">
        <v>7.5387034554496202</v>
      </c>
      <c r="Z23" s="72">
        <v>2100</v>
      </c>
      <c r="AA23" s="73">
        <v>33.323098611710336</v>
      </c>
      <c r="AB23" s="74">
        <v>7</v>
      </c>
      <c r="AC23" s="75">
        <v>0.7</v>
      </c>
      <c r="AD23" s="76">
        <v>1.3446420918587463</v>
      </c>
      <c r="AE23" s="70"/>
      <c r="AF23" s="39"/>
      <c r="AG23" s="39"/>
      <c r="AH23" s="78"/>
      <c r="AI23" s="7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</row>
    <row r="24" spans="1:78" ht="13">
      <c r="A24" s="7" t="s">
        <v>29</v>
      </c>
      <c r="B24" s="8"/>
      <c r="C24" s="12">
        <f t="shared" si="1"/>
        <v>189.25595459152194</v>
      </c>
      <c r="D24" s="13">
        <f t="shared" si="7"/>
        <v>157.08244231096322</v>
      </c>
      <c r="E24" s="13">
        <f t="shared" si="2"/>
        <v>141.94196594364146</v>
      </c>
      <c r="F24" s="14"/>
      <c r="G24" s="2"/>
      <c r="H24" s="8"/>
      <c r="I24" s="15">
        <f t="shared" si="0"/>
        <v>270.45858555296218</v>
      </c>
      <c r="J24" s="16">
        <f t="shared" si="3"/>
        <v>224.48062600895861</v>
      </c>
      <c r="K24" s="17">
        <f t="shared" si="4"/>
        <v>202.84393916472163</v>
      </c>
      <c r="L24" s="14"/>
      <c r="M24" s="2"/>
      <c r="N24" s="8"/>
      <c r="O24" s="13">
        <v>11</v>
      </c>
      <c r="P24" s="13">
        <f t="shared" si="5"/>
        <v>8</v>
      </c>
      <c r="Q24" s="13">
        <f t="shared" si="8"/>
        <v>6.2832976924385289</v>
      </c>
      <c r="R24" s="34">
        <f t="shared" si="6"/>
        <v>5.6776786377456583</v>
      </c>
      <c r="S24" s="134">
        <f t="shared" si="9"/>
        <v>-3</v>
      </c>
      <c r="T24" s="14"/>
      <c r="U24" s="2"/>
      <c r="V24" s="8"/>
      <c r="W24" s="80">
        <v>40.560383998574473</v>
      </c>
      <c r="X24" s="72">
        <v>7.5892729864575914</v>
      </c>
      <c r="Y24" s="72">
        <v>10.69646640136216</v>
      </c>
      <c r="Z24" s="72">
        <v>6730</v>
      </c>
      <c r="AA24" s="73">
        <v>86.448097999629979</v>
      </c>
      <c r="AB24" s="74">
        <v>12</v>
      </c>
      <c r="AC24" s="75">
        <v>0.7</v>
      </c>
      <c r="AD24" s="76">
        <v>1.4290624891391284</v>
      </c>
      <c r="AE24" s="70"/>
      <c r="AF24" s="39"/>
      <c r="AG24" s="39"/>
      <c r="AH24" s="78"/>
      <c r="AI24" s="7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</row>
    <row r="25" spans="1:78" ht="13">
      <c r="A25" s="7" t="s">
        <v>24</v>
      </c>
      <c r="B25" s="8"/>
      <c r="C25" s="12">
        <f t="shared" si="1"/>
        <v>265.74996303455788</v>
      </c>
      <c r="D25" s="13">
        <f t="shared" si="7"/>
        <v>220.57246931868303</v>
      </c>
      <c r="E25" s="13">
        <f t="shared" si="2"/>
        <v>199.31247227591842</v>
      </c>
      <c r="F25" s="14"/>
      <c r="G25" s="2"/>
      <c r="H25" s="8"/>
      <c r="I25" s="15">
        <f t="shared" si="0"/>
        <v>364.26963966914133</v>
      </c>
      <c r="J25" s="16">
        <f t="shared" si="3"/>
        <v>302.34380092538731</v>
      </c>
      <c r="K25" s="17">
        <f t="shared" si="4"/>
        <v>273.20222975185601</v>
      </c>
      <c r="L25" s="14"/>
      <c r="M25" s="2"/>
      <c r="N25" s="8"/>
      <c r="O25" s="13">
        <v>14</v>
      </c>
      <c r="P25" s="13">
        <f t="shared" si="5"/>
        <v>11</v>
      </c>
      <c r="Q25" s="13">
        <f t="shared" si="8"/>
        <v>8.8228987727473207</v>
      </c>
      <c r="R25" s="34">
        <f t="shared" si="6"/>
        <v>7.9724988910367367</v>
      </c>
      <c r="S25" s="134">
        <f t="shared" si="9"/>
        <v>-3</v>
      </c>
      <c r="T25" s="14"/>
      <c r="U25" s="2"/>
      <c r="V25" s="8"/>
      <c r="W25" s="80">
        <v>57.232499999999987</v>
      </c>
      <c r="X25" s="72">
        <v>0</v>
      </c>
      <c r="Y25" s="72">
        <v>12.7675</v>
      </c>
      <c r="Z25" s="72">
        <v>4270</v>
      </c>
      <c r="AA25" s="73">
        <v>63.033803371454653</v>
      </c>
      <c r="AB25" s="74">
        <v>11</v>
      </c>
      <c r="AC25" s="75">
        <v>0.7</v>
      </c>
      <c r="AD25" s="76">
        <v>1.3707231997686939</v>
      </c>
      <c r="AE25" s="70"/>
      <c r="AF25" s="39"/>
      <c r="AG25" s="39"/>
      <c r="AH25" s="78"/>
      <c r="AI25" s="7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</row>
    <row r="26" spans="1:78" ht="13">
      <c r="A26" s="7" t="s">
        <v>37</v>
      </c>
      <c r="B26" s="8"/>
      <c r="C26" s="12">
        <f t="shared" si="1"/>
        <v>276.54976290577713</v>
      </c>
      <c r="D26" s="13">
        <f t="shared" si="7"/>
        <v>229.536303211795</v>
      </c>
      <c r="E26" s="13">
        <f t="shared" si="2"/>
        <v>207.41232217933285</v>
      </c>
      <c r="F26" s="14"/>
      <c r="G26" s="2"/>
      <c r="H26" s="8"/>
      <c r="I26" s="15">
        <f t="shared" si="0"/>
        <v>398.49228664000287</v>
      </c>
      <c r="J26" s="16">
        <f t="shared" si="3"/>
        <v>330.74859791120235</v>
      </c>
      <c r="K26" s="17">
        <f t="shared" si="4"/>
        <v>298.86921498000214</v>
      </c>
      <c r="L26" s="14"/>
      <c r="M26" s="2"/>
      <c r="N26" s="8"/>
      <c r="O26" s="13">
        <v>15</v>
      </c>
      <c r="P26" s="13">
        <f t="shared" si="5"/>
        <v>11</v>
      </c>
      <c r="Q26" s="13">
        <f t="shared" si="8"/>
        <v>9.1814521284718005</v>
      </c>
      <c r="R26" s="34">
        <f t="shared" si="6"/>
        <v>8.2964928871733132</v>
      </c>
      <c r="S26" s="134">
        <f t="shared" si="9"/>
        <v>-4</v>
      </c>
      <c r="T26" s="14"/>
      <c r="U26" s="2"/>
      <c r="V26" s="8"/>
      <c r="W26" s="80">
        <v>72.816976039238966</v>
      </c>
      <c r="X26" s="72">
        <v>0</v>
      </c>
      <c r="Y26" s="72">
        <v>13.831855245319799</v>
      </c>
      <c r="Z26" s="72">
        <v>4380</v>
      </c>
      <c r="AA26" s="73">
        <v>52.858090431825445</v>
      </c>
      <c r="AB26" s="74">
        <v>11</v>
      </c>
      <c r="AC26" s="75">
        <v>0.7</v>
      </c>
      <c r="AD26" s="76">
        <v>1.4409424273336753</v>
      </c>
      <c r="AE26" s="70"/>
      <c r="AF26" s="39"/>
      <c r="AG26" s="39"/>
      <c r="AH26" s="78"/>
      <c r="AI26" s="7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</row>
    <row r="27" spans="1:78" ht="13">
      <c r="A27" s="7" t="s">
        <v>58</v>
      </c>
      <c r="B27" s="8"/>
      <c r="C27" s="12">
        <f t="shared" si="1"/>
        <v>283.58777688843287</v>
      </c>
      <c r="D27" s="13">
        <f t="shared" si="7"/>
        <v>235.37785481739928</v>
      </c>
      <c r="E27" s="13">
        <f t="shared" si="2"/>
        <v>212.69083266632464</v>
      </c>
      <c r="F27" s="14"/>
      <c r="G27" s="2"/>
      <c r="H27" s="8"/>
      <c r="I27" s="15">
        <f t="shared" si="0"/>
        <v>361.39066318146189</v>
      </c>
      <c r="J27" s="16">
        <f t="shared" si="3"/>
        <v>299.95425044061335</v>
      </c>
      <c r="K27" s="17">
        <f t="shared" si="4"/>
        <v>271.04299738609643</v>
      </c>
      <c r="L27" s="14"/>
      <c r="M27" s="2"/>
      <c r="N27" s="8"/>
      <c r="O27" s="13">
        <v>16</v>
      </c>
      <c r="P27" s="13">
        <f t="shared" si="5"/>
        <v>11</v>
      </c>
      <c r="Q27" s="13">
        <f t="shared" si="8"/>
        <v>9.4151141926959721</v>
      </c>
      <c r="R27" s="34">
        <f t="shared" si="6"/>
        <v>8.5076333066529859</v>
      </c>
      <c r="S27" s="134">
        <f t="shared" si="9"/>
        <v>-5</v>
      </c>
      <c r="T27" s="14"/>
      <c r="U27" s="2"/>
      <c r="V27" s="8"/>
      <c r="W27" s="80">
        <v>43.881666666666668</v>
      </c>
      <c r="X27" s="72">
        <v>5.8541666666666661</v>
      </c>
      <c r="Y27" s="72">
        <v>6.2641666666666662</v>
      </c>
      <c r="Z27" s="72">
        <v>2660</v>
      </c>
      <c r="AA27" s="73">
        <v>49.866291065612643</v>
      </c>
      <c r="AB27" s="74">
        <v>7</v>
      </c>
      <c r="AC27" s="75">
        <v>0.7</v>
      </c>
      <c r="AD27" s="76">
        <v>1.2743520441772695</v>
      </c>
      <c r="AE27" s="70"/>
      <c r="AF27" s="39"/>
      <c r="AG27" s="39"/>
      <c r="AH27" s="78"/>
      <c r="AI27" s="7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</row>
    <row r="28" spans="1:78" ht="13">
      <c r="A28" s="7" t="s">
        <v>35</v>
      </c>
      <c r="B28" s="8"/>
      <c r="C28" s="12">
        <f t="shared" si="1"/>
        <v>124.54096580301648</v>
      </c>
      <c r="D28" s="13">
        <f t="shared" si="7"/>
        <v>103.36900161650367</v>
      </c>
      <c r="E28" s="13">
        <f t="shared" si="2"/>
        <v>93.405724352262354</v>
      </c>
      <c r="F28" s="14"/>
      <c r="G28" s="2"/>
      <c r="H28" s="8"/>
      <c r="I28" s="15">
        <f t="shared" si="0"/>
        <v>182.95053154986425</v>
      </c>
      <c r="J28" s="16">
        <f t="shared" si="3"/>
        <v>151.84894118638732</v>
      </c>
      <c r="K28" s="17">
        <f t="shared" si="4"/>
        <v>137.21289866239817</v>
      </c>
      <c r="L28" s="14"/>
      <c r="M28" s="2"/>
      <c r="N28" s="8"/>
      <c r="O28" s="13">
        <v>7</v>
      </c>
      <c r="P28" s="13">
        <f t="shared" si="5"/>
        <v>5</v>
      </c>
      <c r="Q28" s="13">
        <f t="shared" si="8"/>
        <v>4.1347600646601466</v>
      </c>
      <c r="R28" s="34">
        <f t="shared" si="6"/>
        <v>3.7362289740904941</v>
      </c>
      <c r="S28" s="134">
        <f t="shared" si="9"/>
        <v>-2</v>
      </c>
      <c r="T28" s="14"/>
      <c r="U28" s="2"/>
      <c r="V28" s="8"/>
      <c r="W28" s="80">
        <v>34.895833333333329</v>
      </c>
      <c r="X28" s="72">
        <v>0</v>
      </c>
      <c r="Y28" s="72">
        <v>6.6875</v>
      </c>
      <c r="Z28" s="72">
        <v>3420</v>
      </c>
      <c r="AA28" s="73">
        <v>38.286824924269446</v>
      </c>
      <c r="AB28" s="74">
        <v>11</v>
      </c>
      <c r="AC28" s="75">
        <v>0.7</v>
      </c>
      <c r="AD28" s="76">
        <v>1.4689988179410205</v>
      </c>
      <c r="AE28" s="70"/>
      <c r="AF28" s="39"/>
      <c r="AG28" s="39"/>
      <c r="AH28" s="78"/>
      <c r="AI28" s="7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</row>
    <row r="29" spans="1:78" ht="13">
      <c r="A29" s="7" t="s">
        <v>46</v>
      </c>
      <c r="B29" s="8"/>
      <c r="C29" s="12">
        <f t="shared" si="1"/>
        <v>187.44185089914922</v>
      </c>
      <c r="D29" s="13">
        <f t="shared" si="7"/>
        <v>155.57673624629385</v>
      </c>
      <c r="E29" s="13">
        <f t="shared" si="2"/>
        <v>140.5813881743619</v>
      </c>
      <c r="F29" s="14"/>
      <c r="G29" s="2"/>
      <c r="H29" s="8"/>
      <c r="I29" s="15">
        <f t="shared" si="0"/>
        <v>284.99015188853468</v>
      </c>
      <c r="J29" s="16">
        <f t="shared" si="3"/>
        <v>236.54182606748378</v>
      </c>
      <c r="K29" s="17">
        <f t="shared" si="4"/>
        <v>213.74261391640101</v>
      </c>
      <c r="L29" s="14"/>
      <c r="M29" s="2"/>
      <c r="N29" s="8"/>
      <c r="O29" s="13">
        <v>10</v>
      </c>
      <c r="P29" s="13">
        <f t="shared" si="5"/>
        <v>7</v>
      </c>
      <c r="Q29" s="13">
        <f t="shared" si="8"/>
        <v>6.2230694498517538</v>
      </c>
      <c r="R29" s="34">
        <f t="shared" si="6"/>
        <v>5.6232555269744759</v>
      </c>
      <c r="S29" s="134">
        <f t="shared" si="9"/>
        <v>-3</v>
      </c>
      <c r="T29" s="14"/>
      <c r="U29" s="2"/>
      <c r="V29" s="8"/>
      <c r="W29" s="80">
        <v>58.707425201657479</v>
      </c>
      <c r="X29" s="72">
        <v>0</v>
      </c>
      <c r="Y29" s="72">
        <v>10.59936817993905</v>
      </c>
      <c r="Z29" s="72">
        <v>5070</v>
      </c>
      <c r="AA29" s="73">
        <v>51.478296957966286</v>
      </c>
      <c r="AB29" s="74">
        <v>11</v>
      </c>
      <c r="AC29" s="75">
        <v>0.7</v>
      </c>
      <c r="AD29" s="76">
        <v>1.5204190020609119</v>
      </c>
      <c r="AE29" s="70"/>
      <c r="AF29" s="39"/>
      <c r="AG29" s="39"/>
      <c r="AH29" s="78"/>
      <c r="AI29" s="7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</row>
    <row r="30" spans="1:78" ht="13">
      <c r="A30" s="7" t="s">
        <v>31</v>
      </c>
      <c r="B30" s="8"/>
      <c r="C30" s="12">
        <f t="shared" si="1"/>
        <v>104.25105530976894</v>
      </c>
      <c r="D30" s="13">
        <f t="shared" si="7"/>
        <v>86.528375907108213</v>
      </c>
      <c r="E30" s="13">
        <f t="shared" si="2"/>
        <v>78.188291482326704</v>
      </c>
      <c r="F30" s="14"/>
      <c r="G30" s="2"/>
      <c r="H30" s="8"/>
      <c r="I30" s="15">
        <f t="shared" si="0"/>
        <v>143.97631650418307</v>
      </c>
      <c r="J30" s="16">
        <f t="shared" si="3"/>
        <v>119.50034269847194</v>
      </c>
      <c r="K30" s="17">
        <f t="shared" si="4"/>
        <v>107.98223737813731</v>
      </c>
      <c r="L30" s="14"/>
      <c r="M30" s="2"/>
      <c r="N30" s="8"/>
      <c r="O30" s="13">
        <v>6</v>
      </c>
      <c r="P30" s="13">
        <f t="shared" si="5"/>
        <v>4</v>
      </c>
      <c r="Q30" s="13">
        <f t="shared" si="8"/>
        <v>3.4611350362843285</v>
      </c>
      <c r="R30" s="34">
        <f t="shared" si="6"/>
        <v>3.127531659293068</v>
      </c>
      <c r="S30" s="134">
        <f t="shared" si="9"/>
        <v>-2</v>
      </c>
      <c r="T30" s="14"/>
      <c r="U30" s="2"/>
      <c r="V30" s="8"/>
      <c r="W30" s="80">
        <v>22.408563569525558</v>
      </c>
      <c r="X30" s="72">
        <v>0</v>
      </c>
      <c r="Y30" s="72">
        <v>5.8582670483656107</v>
      </c>
      <c r="Z30" s="72">
        <v>2460</v>
      </c>
      <c r="AA30" s="73">
        <v>36.0262935820721</v>
      </c>
      <c r="AB30" s="74">
        <v>7</v>
      </c>
      <c r="AC30" s="75">
        <v>0.7</v>
      </c>
      <c r="AD30" s="76">
        <v>1.3810538039770963</v>
      </c>
      <c r="AE30" s="70"/>
      <c r="AF30" s="39"/>
      <c r="AG30" s="39"/>
      <c r="AH30" s="78"/>
      <c r="AI30" s="7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</row>
    <row r="31" spans="1:78" ht="13">
      <c r="A31" s="7" t="s">
        <v>38</v>
      </c>
      <c r="B31" s="8"/>
      <c r="C31" s="12">
        <f t="shared" si="1"/>
        <v>172.32220252767712</v>
      </c>
      <c r="D31" s="13">
        <f t="shared" si="7"/>
        <v>143.02742809797201</v>
      </c>
      <c r="E31" s="13">
        <f t="shared" si="2"/>
        <v>129.24165189575785</v>
      </c>
      <c r="F31" s="14"/>
      <c r="G31" s="2"/>
      <c r="H31" s="8"/>
      <c r="I31" s="15">
        <f t="shared" si="0"/>
        <v>246.09376254304303</v>
      </c>
      <c r="J31" s="16">
        <f t="shared" si="3"/>
        <v>204.25782291072571</v>
      </c>
      <c r="K31" s="17">
        <f t="shared" si="4"/>
        <v>184.57032190728228</v>
      </c>
      <c r="L31" s="14"/>
      <c r="M31" s="2"/>
      <c r="N31" s="8"/>
      <c r="O31" s="13">
        <v>9</v>
      </c>
      <c r="P31" s="13">
        <f t="shared" si="5"/>
        <v>7</v>
      </c>
      <c r="Q31" s="13">
        <f t="shared" si="8"/>
        <v>5.7210971239188799</v>
      </c>
      <c r="R31" s="34">
        <f t="shared" si="6"/>
        <v>5.1696660758303139</v>
      </c>
      <c r="S31" s="134">
        <f t="shared" si="9"/>
        <v>-2</v>
      </c>
      <c r="T31" s="14"/>
      <c r="U31" s="2"/>
      <c r="V31" s="8"/>
      <c r="W31" s="80">
        <v>43.90732148090261</v>
      </c>
      <c r="X31" s="72">
        <v>0</v>
      </c>
      <c r="Y31" s="72">
        <v>8.5841310930936796</v>
      </c>
      <c r="Z31" s="72">
        <v>3440</v>
      </c>
      <c r="AA31" s="73">
        <v>42.506345196847654</v>
      </c>
      <c r="AB31" s="74">
        <v>11</v>
      </c>
      <c r="AC31" s="75">
        <v>0.7</v>
      </c>
      <c r="AD31" s="76">
        <v>1.4281024669674662</v>
      </c>
      <c r="AE31" s="70"/>
      <c r="AF31" s="39"/>
      <c r="AG31" s="39"/>
      <c r="AH31" s="78"/>
      <c r="AI31" s="7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</row>
    <row r="32" spans="1:78" s="156" customFormat="1" ht="13">
      <c r="A32" s="135" t="s">
        <v>4</v>
      </c>
      <c r="B32" s="136"/>
      <c r="C32" s="137">
        <f t="shared" si="1"/>
        <v>198.42173725539172</v>
      </c>
      <c r="D32" s="138">
        <f t="shared" si="7"/>
        <v>164.69004192197511</v>
      </c>
      <c r="E32" s="138">
        <f t="shared" si="2"/>
        <v>148.8163029415438</v>
      </c>
      <c r="F32" s="139"/>
      <c r="G32" s="140"/>
      <c r="H32" s="136"/>
      <c r="I32" s="141">
        <f t="shared" si="0"/>
        <v>307.9168968807565</v>
      </c>
      <c r="J32" s="142">
        <f t="shared" si="3"/>
        <v>255.57102441102788</v>
      </c>
      <c r="K32" s="143">
        <f t="shared" si="4"/>
        <v>230.93767266056739</v>
      </c>
      <c r="L32" s="139"/>
      <c r="M32" s="140"/>
      <c r="N32" s="136"/>
      <c r="O32" s="138">
        <v>11</v>
      </c>
      <c r="P32" s="138">
        <f t="shared" si="5"/>
        <v>8</v>
      </c>
      <c r="Q32" s="138">
        <f t="shared" si="8"/>
        <v>6.5876016768790047</v>
      </c>
      <c r="R32" s="144">
        <f t="shared" si="6"/>
        <v>5.952652117661752</v>
      </c>
      <c r="S32" s="145">
        <f t="shared" si="9"/>
        <v>-3</v>
      </c>
      <c r="T32" s="139"/>
      <c r="U32" s="140"/>
      <c r="V32" s="136"/>
      <c r="W32" s="146">
        <v>52.836048991742757</v>
      </c>
      <c r="X32" s="147">
        <v>8.18739452865894</v>
      </c>
      <c r="Y32" s="147">
        <v>18.243664784643379</v>
      </c>
      <c r="Z32" s="147">
        <v>14390</v>
      </c>
      <c r="AA32" s="148">
        <v>149.98866766565988</v>
      </c>
      <c r="AB32" s="149">
        <v>25</v>
      </c>
      <c r="AC32" s="150">
        <v>0.7</v>
      </c>
      <c r="AD32" s="151">
        <v>1.5518304654516348</v>
      </c>
      <c r="AE32" s="152"/>
      <c r="AF32" s="153"/>
      <c r="AG32" s="153"/>
      <c r="AH32" s="154"/>
      <c r="AI32" s="155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</row>
    <row r="33" spans="1:78" ht="13">
      <c r="A33" s="7" t="s">
        <v>6</v>
      </c>
      <c r="B33" s="8"/>
      <c r="C33" s="12">
        <f t="shared" si="1"/>
        <v>195.8083234907732</v>
      </c>
      <c r="D33" s="13">
        <f t="shared" si="7"/>
        <v>162.52090849734176</v>
      </c>
      <c r="E33" s="13">
        <f t="shared" si="2"/>
        <v>146.8562426180799</v>
      </c>
      <c r="F33" s="14"/>
      <c r="G33" s="2"/>
      <c r="H33" s="8"/>
      <c r="I33" s="15">
        <f t="shared" si="0"/>
        <v>301.27730852502441</v>
      </c>
      <c r="J33" s="16">
        <f t="shared" si="3"/>
        <v>250.06016607577024</v>
      </c>
      <c r="K33" s="17">
        <f t="shared" si="4"/>
        <v>225.95798139376831</v>
      </c>
      <c r="L33" s="14"/>
      <c r="M33" s="2"/>
      <c r="N33" s="8"/>
      <c r="O33" s="13">
        <v>11</v>
      </c>
      <c r="P33" s="13">
        <f t="shared" si="5"/>
        <v>8</v>
      </c>
      <c r="Q33" s="13">
        <f t="shared" si="8"/>
        <v>6.5008363398936702</v>
      </c>
      <c r="R33" s="34">
        <f t="shared" si="6"/>
        <v>5.8742497047231961</v>
      </c>
      <c r="S33" s="134">
        <f t="shared" si="9"/>
        <v>-3</v>
      </c>
      <c r="T33" s="14"/>
      <c r="U33" s="2"/>
      <c r="V33" s="8"/>
      <c r="W33" s="80">
        <v>55.556282168844071</v>
      </c>
      <c r="X33" s="72">
        <v>0.71456962436864346</v>
      </c>
      <c r="Y33" s="72">
        <v>19.016723935222711</v>
      </c>
      <c r="Z33" s="72">
        <v>11200</v>
      </c>
      <c r="AA33" s="73">
        <v>121.55454553616816</v>
      </c>
      <c r="AB33" s="74">
        <v>23</v>
      </c>
      <c r="AC33" s="75">
        <v>0.7</v>
      </c>
      <c r="AD33" s="76">
        <v>1.5386338187979076</v>
      </c>
      <c r="AE33" s="70"/>
      <c r="AF33" s="39"/>
      <c r="AG33" s="39"/>
      <c r="AH33" s="78"/>
      <c r="AI33" s="7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</row>
    <row r="34" spans="1:78" ht="13">
      <c r="A34" s="7" t="s">
        <v>7</v>
      </c>
      <c r="B34" s="8"/>
      <c r="C34" s="12">
        <f t="shared" si="1"/>
        <v>136.25816793540054</v>
      </c>
      <c r="D34" s="13">
        <f t="shared" si="7"/>
        <v>113.09427938638244</v>
      </c>
      <c r="E34" s="13">
        <f t="shared" si="2"/>
        <v>102.1936259515504</v>
      </c>
      <c r="F34" s="14"/>
      <c r="G34" s="2"/>
      <c r="H34" s="8"/>
      <c r="I34" s="15">
        <f t="shared" si="0"/>
        <v>209.87701085513265</v>
      </c>
      <c r="J34" s="16">
        <f t="shared" si="3"/>
        <v>174.19791900976008</v>
      </c>
      <c r="K34" s="17">
        <f t="shared" si="4"/>
        <v>157.40775814134949</v>
      </c>
      <c r="L34" s="14"/>
      <c r="M34" s="2"/>
      <c r="N34" s="8"/>
      <c r="O34" s="13">
        <v>7</v>
      </c>
      <c r="P34" s="13">
        <f t="shared" si="5"/>
        <v>5</v>
      </c>
      <c r="Q34" s="13">
        <f t="shared" si="8"/>
        <v>4.5237711754552974</v>
      </c>
      <c r="R34" s="34">
        <f t="shared" si="6"/>
        <v>4.0877450380620157</v>
      </c>
      <c r="S34" s="134">
        <f t="shared" si="9"/>
        <v>-2</v>
      </c>
      <c r="T34" s="14"/>
      <c r="U34" s="2"/>
      <c r="V34" s="8"/>
      <c r="W34" s="80">
        <v>40.48216983550406</v>
      </c>
      <c r="X34" s="72">
        <v>0.39695687981325128</v>
      </c>
      <c r="Y34" s="72">
        <v>11.574199745838509</v>
      </c>
      <c r="Z34" s="72">
        <v>8390</v>
      </c>
      <c r="AA34" s="73">
        <v>88.095952739846211</v>
      </c>
      <c r="AB34" s="74">
        <v>16</v>
      </c>
      <c r="AC34" s="75">
        <v>0.7</v>
      </c>
      <c r="AD34" s="76">
        <v>1.5402893935476552</v>
      </c>
      <c r="AE34" s="70"/>
      <c r="AF34" s="39"/>
      <c r="AG34" s="39"/>
      <c r="AH34" s="78"/>
      <c r="AI34" s="7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</row>
    <row r="35" spans="1:78" ht="13">
      <c r="A35" s="7" t="s">
        <v>14</v>
      </c>
      <c r="B35" s="8"/>
      <c r="C35" s="12">
        <f t="shared" si="1"/>
        <v>85.641801196791278</v>
      </c>
      <c r="D35" s="13">
        <f t="shared" si="7"/>
        <v>71.082694993336759</v>
      </c>
      <c r="E35" s="13">
        <f t="shared" si="2"/>
        <v>64.231350897593458</v>
      </c>
      <c r="F35" s="14"/>
      <c r="G35" s="2"/>
      <c r="H35" s="8"/>
      <c r="I35" s="15">
        <f t="shared" si="0"/>
        <v>109.31713310499899</v>
      </c>
      <c r="J35" s="16">
        <f t="shared" si="3"/>
        <v>90.73322047714916</v>
      </c>
      <c r="K35" s="17">
        <f t="shared" si="4"/>
        <v>81.987849828749233</v>
      </c>
      <c r="L35" s="14"/>
      <c r="M35" s="2"/>
      <c r="N35" s="8"/>
      <c r="O35" s="13">
        <v>5</v>
      </c>
      <c r="P35" s="13">
        <f t="shared" si="5"/>
        <v>3</v>
      </c>
      <c r="Q35" s="13">
        <f t="shared" si="8"/>
        <v>2.8433077997334704</v>
      </c>
      <c r="R35" s="34">
        <f t="shared" si="6"/>
        <v>2.5692540359037381</v>
      </c>
      <c r="S35" s="134">
        <f t="shared" si="9"/>
        <v>-2</v>
      </c>
      <c r="T35" s="14"/>
      <c r="U35" s="2"/>
      <c r="V35" s="8"/>
      <c r="W35" s="80">
        <v>12.62837231892005</v>
      </c>
      <c r="X35" s="72">
        <v>0</v>
      </c>
      <c r="Y35" s="72">
        <v>4.2697252664056018</v>
      </c>
      <c r="Z35" s="72">
        <v>1480</v>
      </c>
      <c r="AA35" s="73">
        <v>30.935094150926531</v>
      </c>
      <c r="AB35" s="74">
        <v>7</v>
      </c>
      <c r="AC35" s="75">
        <v>0.7</v>
      </c>
      <c r="AD35" s="76">
        <v>1.2764459828887245</v>
      </c>
      <c r="AE35" s="70"/>
      <c r="AF35" s="39"/>
      <c r="AG35" s="39"/>
      <c r="AH35" s="78"/>
      <c r="AI35" s="7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</row>
    <row r="36" spans="1:78" ht="13">
      <c r="A36" s="7" t="s">
        <v>0</v>
      </c>
      <c r="B36" s="8"/>
      <c r="C36" s="12">
        <f t="shared" si="1"/>
        <v>164.14925587293519</v>
      </c>
      <c r="D36" s="13">
        <f t="shared" si="7"/>
        <v>136.24388237453618</v>
      </c>
      <c r="E36" s="13">
        <f t="shared" si="2"/>
        <v>123.11194190470138</v>
      </c>
      <c r="F36" s="14"/>
      <c r="G36" s="2"/>
      <c r="H36" s="8"/>
      <c r="I36" s="15">
        <f t="shared" si="0"/>
        <v>222.15177858890362</v>
      </c>
      <c r="J36" s="16">
        <f t="shared" si="3"/>
        <v>184.38597622878999</v>
      </c>
      <c r="K36" s="17">
        <f t="shared" si="4"/>
        <v>166.61383394167771</v>
      </c>
      <c r="L36" s="14"/>
      <c r="M36" s="2"/>
      <c r="N36" s="8"/>
      <c r="O36" s="13">
        <v>9</v>
      </c>
      <c r="P36" s="13">
        <f t="shared" si="5"/>
        <v>7</v>
      </c>
      <c r="Q36" s="13">
        <f t="shared" si="8"/>
        <v>5.449755294981447</v>
      </c>
      <c r="R36" s="34">
        <f t="shared" si="6"/>
        <v>4.9244776761880553</v>
      </c>
      <c r="S36" s="134">
        <f t="shared" si="9"/>
        <v>-2</v>
      </c>
      <c r="T36" s="14"/>
      <c r="U36" s="2"/>
      <c r="V36" s="8"/>
      <c r="W36" s="80">
        <v>33.500152778611493</v>
      </c>
      <c r="X36" s="72">
        <v>0</v>
      </c>
      <c r="Y36" s="72">
        <v>7.729072665092608</v>
      </c>
      <c r="Z36" s="72">
        <v>3860</v>
      </c>
      <c r="AA36" s="73">
        <v>59.959804525575699</v>
      </c>
      <c r="AB36" s="74">
        <v>11</v>
      </c>
      <c r="AC36" s="75">
        <v>0.7</v>
      </c>
      <c r="AD36" s="76">
        <v>1.3533523341760811</v>
      </c>
      <c r="AE36" s="70"/>
      <c r="AF36" s="39"/>
      <c r="AG36" s="39"/>
      <c r="AH36" s="78"/>
      <c r="AI36" s="7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</row>
    <row r="37" spans="1:78" ht="13">
      <c r="A37" s="7" t="s">
        <v>11</v>
      </c>
      <c r="B37" s="8"/>
      <c r="C37" s="12">
        <f t="shared" si="1"/>
        <v>142.46271356521214</v>
      </c>
      <c r="D37" s="13">
        <f t="shared" si="7"/>
        <v>118.24405225912606</v>
      </c>
      <c r="E37" s="13">
        <f t="shared" si="2"/>
        <v>106.84703517390911</v>
      </c>
      <c r="F37" s="14"/>
      <c r="G37" s="2"/>
      <c r="H37" s="8"/>
      <c r="I37" s="15">
        <f t="shared" si="0"/>
        <v>199.832066625197</v>
      </c>
      <c r="J37" s="16">
        <f t="shared" si="3"/>
        <v>165.8606152989135</v>
      </c>
      <c r="K37" s="17">
        <f t="shared" si="4"/>
        <v>149.87404996889774</v>
      </c>
      <c r="L37" s="14"/>
      <c r="M37" s="2"/>
      <c r="N37" s="8"/>
      <c r="O37" s="13">
        <v>8</v>
      </c>
      <c r="P37" s="13">
        <f t="shared" si="5"/>
        <v>6</v>
      </c>
      <c r="Q37" s="13">
        <f t="shared" si="8"/>
        <v>4.7297620903650426</v>
      </c>
      <c r="R37" s="34">
        <f t="shared" si="6"/>
        <v>4.273881406956364</v>
      </c>
      <c r="S37" s="134">
        <f t="shared" si="9"/>
        <v>-2</v>
      </c>
      <c r="T37" s="14"/>
      <c r="U37" s="2"/>
      <c r="V37" s="8"/>
      <c r="W37" s="80">
        <v>31.70135441016027</v>
      </c>
      <c r="X37" s="72">
        <v>0.19075177347314609</v>
      </c>
      <c r="Y37" s="72">
        <v>8.9872886231910201</v>
      </c>
      <c r="Z37" s="72">
        <v>3940</v>
      </c>
      <c r="AA37" s="73">
        <v>55.199694261886947</v>
      </c>
      <c r="AB37" s="74">
        <v>11</v>
      </c>
      <c r="AC37" s="75">
        <v>0.7</v>
      </c>
      <c r="AD37" s="76">
        <v>1.4026973207535045</v>
      </c>
      <c r="AE37" s="70"/>
      <c r="AF37" s="39"/>
      <c r="AG37" s="39"/>
      <c r="AH37" s="78"/>
      <c r="AI37" s="7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</row>
    <row r="38" spans="1:78" ht="13">
      <c r="A38" s="7" t="s">
        <v>12</v>
      </c>
      <c r="B38" s="8"/>
      <c r="C38" s="12">
        <f t="shared" si="1"/>
        <v>104.39029813669201</v>
      </c>
      <c r="D38" s="13">
        <f t="shared" si="7"/>
        <v>86.643947453454359</v>
      </c>
      <c r="E38" s="13">
        <f t="shared" si="2"/>
        <v>78.292723602519004</v>
      </c>
      <c r="F38" s="14"/>
      <c r="G38" s="2"/>
      <c r="H38" s="8"/>
      <c r="I38" s="15">
        <f t="shared" si="0"/>
        <v>129.15228595229232</v>
      </c>
      <c r="J38" s="16">
        <f t="shared" si="3"/>
        <v>107.19639734040261</v>
      </c>
      <c r="K38" s="17">
        <f t="shared" si="4"/>
        <v>96.864214464219231</v>
      </c>
      <c r="L38" s="14"/>
      <c r="M38" s="2"/>
      <c r="N38" s="8"/>
      <c r="O38" s="13">
        <v>6</v>
      </c>
      <c r="P38" s="13">
        <f t="shared" si="5"/>
        <v>4</v>
      </c>
      <c r="Q38" s="13">
        <f t="shared" si="8"/>
        <v>3.4657578981381745</v>
      </c>
      <c r="R38" s="34">
        <f t="shared" si="6"/>
        <v>3.13170894410076</v>
      </c>
      <c r="S38" s="134">
        <f t="shared" si="9"/>
        <v>-2</v>
      </c>
      <c r="T38" s="14"/>
      <c r="U38" s="2"/>
      <c r="V38" s="8"/>
      <c r="W38" s="80">
        <v>14.195424391351599</v>
      </c>
      <c r="X38" s="72">
        <v>0</v>
      </c>
      <c r="Y38" s="72">
        <v>3.5026154445039168</v>
      </c>
      <c r="Z38" s="72">
        <v>870</v>
      </c>
      <c r="AA38" s="73">
        <v>19.529556739841837</v>
      </c>
      <c r="AB38" s="74">
        <v>7</v>
      </c>
      <c r="AC38" s="75">
        <v>0.7</v>
      </c>
      <c r="AD38" s="76">
        <v>1.237205834810206</v>
      </c>
      <c r="AE38" s="70"/>
      <c r="AF38" s="39"/>
      <c r="AG38" s="39"/>
      <c r="AH38" s="78"/>
      <c r="AI38" s="7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</row>
    <row r="39" spans="1:78" ht="13">
      <c r="A39" s="7" t="s">
        <v>49</v>
      </c>
      <c r="B39" s="8"/>
      <c r="C39" s="12">
        <f t="shared" si="1"/>
        <v>207.86432039792004</v>
      </c>
      <c r="D39" s="13">
        <f t="shared" si="7"/>
        <v>172.52738593027362</v>
      </c>
      <c r="E39" s="13">
        <f t="shared" si="2"/>
        <v>155.89824029844004</v>
      </c>
      <c r="F39" s="14"/>
      <c r="G39" s="2"/>
      <c r="H39" s="8"/>
      <c r="I39" s="15">
        <f t="shared" si="0"/>
        <v>282.49330077718918</v>
      </c>
      <c r="J39" s="16">
        <f t="shared" si="3"/>
        <v>234.46943964506701</v>
      </c>
      <c r="K39" s="17">
        <f t="shared" si="4"/>
        <v>211.86997558289187</v>
      </c>
      <c r="L39" s="14"/>
      <c r="M39" s="2"/>
      <c r="N39" s="8"/>
      <c r="O39" s="13">
        <v>11</v>
      </c>
      <c r="P39" s="13">
        <f t="shared" si="5"/>
        <v>8</v>
      </c>
      <c r="Q39" s="13">
        <f t="shared" si="8"/>
        <v>6.9010954372109445</v>
      </c>
      <c r="R39" s="34">
        <f t="shared" si="6"/>
        <v>6.2359296119376015</v>
      </c>
      <c r="S39" s="134">
        <f t="shared" si="9"/>
        <v>-3</v>
      </c>
      <c r="T39" s="14"/>
      <c r="U39" s="2"/>
      <c r="V39" s="8"/>
      <c r="W39" s="80">
        <v>37.569333968182832</v>
      </c>
      <c r="X39" s="72">
        <v>5.3972010605721117</v>
      </c>
      <c r="Y39" s="72">
        <v>10.937229255358879</v>
      </c>
      <c r="Z39" s="72">
        <v>4560</v>
      </c>
      <c r="AA39" s="73">
        <v>71.271628916537978</v>
      </c>
      <c r="AB39" s="74">
        <v>11</v>
      </c>
      <c r="AC39" s="75">
        <v>0.7</v>
      </c>
      <c r="AD39" s="76">
        <v>1.3590273705290306</v>
      </c>
      <c r="AE39" s="70"/>
      <c r="AF39" s="39"/>
      <c r="AG39" s="39"/>
      <c r="AH39" s="78"/>
      <c r="AI39" s="7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</row>
    <row r="40" spans="1:78" ht="13">
      <c r="A40" s="7" t="s">
        <v>21</v>
      </c>
      <c r="B40" s="8"/>
      <c r="C40" s="12">
        <f t="shared" si="1"/>
        <v>92.718495826625968</v>
      </c>
      <c r="D40" s="13">
        <f t="shared" si="7"/>
        <v>76.956351536099547</v>
      </c>
      <c r="E40" s="13">
        <f t="shared" si="2"/>
        <v>69.538871869969483</v>
      </c>
      <c r="F40" s="14"/>
      <c r="G40" s="2"/>
      <c r="H40" s="8"/>
      <c r="I40" s="15">
        <f t="shared" si="0"/>
        <v>117.84880316064428</v>
      </c>
      <c r="J40" s="16">
        <f t="shared" si="3"/>
        <v>97.814506623334751</v>
      </c>
      <c r="K40" s="17">
        <f t="shared" si="4"/>
        <v>88.386602370483217</v>
      </c>
      <c r="L40" s="14"/>
      <c r="M40" s="2"/>
      <c r="N40" s="8"/>
      <c r="O40" s="13">
        <v>5</v>
      </c>
      <c r="P40" s="13">
        <f t="shared" si="5"/>
        <v>4</v>
      </c>
      <c r="Q40" s="13">
        <f t="shared" si="8"/>
        <v>3.0782540614439817</v>
      </c>
      <c r="R40" s="34">
        <f t="shared" si="6"/>
        <v>2.7815548747987795</v>
      </c>
      <c r="S40" s="134">
        <f t="shared" si="9"/>
        <v>-1</v>
      </c>
      <c r="T40" s="14"/>
      <c r="U40" s="2"/>
      <c r="V40" s="8"/>
      <c r="W40" s="80">
        <v>12.277375933509999</v>
      </c>
      <c r="X40" s="72">
        <v>0</v>
      </c>
      <c r="Y40" s="72">
        <v>5.7352495382638713</v>
      </c>
      <c r="Z40" s="72">
        <v>1270</v>
      </c>
      <c r="AA40" s="73">
        <v>28.687320160637082</v>
      </c>
      <c r="AB40" s="74">
        <v>7</v>
      </c>
      <c r="AC40" s="75">
        <v>0.7</v>
      </c>
      <c r="AD40" s="76">
        <v>1.2710387729003865</v>
      </c>
      <c r="AE40" s="70"/>
      <c r="AF40" s="39"/>
      <c r="AG40" s="39"/>
      <c r="AH40" s="78"/>
      <c r="AI40" s="7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</row>
    <row r="41" spans="1:78" ht="13">
      <c r="A41" s="7" t="s">
        <v>17</v>
      </c>
      <c r="B41" s="8"/>
      <c r="C41" s="12">
        <f t="shared" si="1"/>
        <v>160.19086410077114</v>
      </c>
      <c r="D41" s="13">
        <f t="shared" si="7"/>
        <v>132.95841720364004</v>
      </c>
      <c r="E41" s="13">
        <f t="shared" si="2"/>
        <v>120.14314807557835</v>
      </c>
      <c r="F41" s="14"/>
      <c r="G41" s="2"/>
      <c r="H41" s="8"/>
      <c r="I41" s="15">
        <f t="shared" si="0"/>
        <v>238.67915736998029</v>
      </c>
      <c r="J41" s="16">
        <f t="shared" si="3"/>
        <v>198.10370061708363</v>
      </c>
      <c r="K41" s="17">
        <f t="shared" si="4"/>
        <v>179.00936802748521</v>
      </c>
      <c r="L41" s="14"/>
      <c r="M41" s="2"/>
      <c r="N41" s="8"/>
      <c r="O41" s="13">
        <v>9</v>
      </c>
      <c r="P41" s="13">
        <f t="shared" si="5"/>
        <v>6</v>
      </c>
      <c r="Q41" s="13">
        <f t="shared" si="8"/>
        <v>5.3183366881456013</v>
      </c>
      <c r="R41" s="34">
        <f t="shared" si="6"/>
        <v>4.8057259230231342</v>
      </c>
      <c r="S41" s="134">
        <f t="shared" si="9"/>
        <v>-3</v>
      </c>
      <c r="T41" s="14"/>
      <c r="U41" s="2"/>
      <c r="V41" s="8"/>
      <c r="W41" s="80">
        <v>44.541666666666657</v>
      </c>
      <c r="X41" s="72">
        <v>0</v>
      </c>
      <c r="Y41" s="72">
        <v>11.45833333333333</v>
      </c>
      <c r="Z41" s="72">
        <v>3470</v>
      </c>
      <c r="AA41" s="73">
        <v>38.561659194537285</v>
      </c>
      <c r="AB41" s="74">
        <v>11</v>
      </c>
      <c r="AC41" s="75">
        <v>0.7</v>
      </c>
      <c r="AD41" s="76">
        <v>1.4899673505714695</v>
      </c>
      <c r="AE41" s="70"/>
      <c r="AF41" s="39"/>
      <c r="AG41" s="39"/>
      <c r="AH41" s="78"/>
      <c r="AI41" s="7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</row>
    <row r="42" spans="1:78" ht="13">
      <c r="A42" s="7" t="s">
        <v>16</v>
      </c>
      <c r="B42" s="8"/>
      <c r="C42" s="12">
        <f t="shared" si="1"/>
        <v>51.639323408605314</v>
      </c>
      <c r="D42" s="13">
        <f t="shared" si="7"/>
        <v>42.860638429142412</v>
      </c>
      <c r="E42" s="13">
        <f t="shared" si="2"/>
        <v>38.729492556453984</v>
      </c>
      <c r="F42" s="14"/>
      <c r="G42" s="2"/>
      <c r="H42" s="8"/>
      <c r="I42" s="15">
        <f t="shared" si="0"/>
        <v>63.297286741653252</v>
      </c>
      <c r="J42" s="16">
        <f t="shared" si="3"/>
        <v>52.536747995572199</v>
      </c>
      <c r="K42" s="17">
        <f t="shared" si="4"/>
        <v>47.472965056239943</v>
      </c>
      <c r="L42" s="14"/>
      <c r="M42" s="2"/>
      <c r="N42" s="8"/>
      <c r="O42" s="13">
        <v>3</v>
      </c>
      <c r="P42" s="13">
        <f t="shared" si="5"/>
        <v>2</v>
      </c>
      <c r="Q42" s="13">
        <f t="shared" si="8"/>
        <v>1.7144255371656965</v>
      </c>
      <c r="R42" s="34">
        <f t="shared" si="6"/>
        <v>1.5491797022581593</v>
      </c>
      <c r="S42" s="134">
        <f t="shared" si="9"/>
        <v>-1</v>
      </c>
      <c r="T42" s="14"/>
      <c r="U42" s="2"/>
      <c r="V42" s="8"/>
      <c r="W42" s="80">
        <v>6.3685917023154746</v>
      </c>
      <c r="X42" s="72">
        <v>0</v>
      </c>
      <c r="Y42" s="72">
        <v>1.9333027772119229</v>
      </c>
      <c r="Z42" s="72">
        <v>1460</v>
      </c>
      <c r="AA42" s="73">
        <v>37.064619338428038</v>
      </c>
      <c r="AB42" s="74">
        <v>7</v>
      </c>
      <c r="AC42" s="75">
        <v>0.7</v>
      </c>
      <c r="AD42" s="76">
        <v>1.2257574763480581</v>
      </c>
      <c r="AE42" s="70"/>
      <c r="AF42" s="39"/>
      <c r="AG42" s="39"/>
      <c r="AH42" s="78"/>
      <c r="AI42" s="7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</row>
    <row r="43" spans="1:78" ht="13">
      <c r="A43" s="7" t="s">
        <v>50</v>
      </c>
      <c r="B43" s="8"/>
      <c r="C43" s="12">
        <f t="shared" si="1"/>
        <v>164.91223192795661</v>
      </c>
      <c r="D43" s="13">
        <f t="shared" si="7"/>
        <v>136.87715250020398</v>
      </c>
      <c r="E43" s="13">
        <f t="shared" si="2"/>
        <v>123.68417394596746</v>
      </c>
      <c r="F43" s="14"/>
      <c r="G43" s="2"/>
      <c r="H43" s="8"/>
      <c r="I43" s="15">
        <f t="shared" si="0"/>
        <v>212.68947593606359</v>
      </c>
      <c r="J43" s="16">
        <f t="shared" si="3"/>
        <v>176.53226502693278</v>
      </c>
      <c r="K43" s="17">
        <f t="shared" si="4"/>
        <v>159.5171069520477</v>
      </c>
      <c r="L43" s="14"/>
      <c r="M43" s="2"/>
      <c r="N43" s="8"/>
      <c r="O43" s="13">
        <v>9</v>
      </c>
      <c r="P43" s="13">
        <f t="shared" si="5"/>
        <v>7</v>
      </c>
      <c r="Q43" s="13">
        <f t="shared" si="8"/>
        <v>5.4750861000081592</v>
      </c>
      <c r="R43" s="34">
        <f t="shared" si="6"/>
        <v>4.9473669578386987</v>
      </c>
      <c r="S43" s="134">
        <f t="shared" si="9"/>
        <v>-2</v>
      </c>
      <c r="T43" s="14"/>
      <c r="U43" s="2"/>
      <c r="V43" s="8"/>
      <c r="W43" s="80">
        <v>19.666347163865549</v>
      </c>
      <c r="X43" s="72">
        <v>7.0696778711484587</v>
      </c>
      <c r="Y43" s="72">
        <v>8.4726365546218485</v>
      </c>
      <c r="Z43" s="72">
        <v>1950</v>
      </c>
      <c r="AA43" s="73">
        <v>38.986269325875824</v>
      </c>
      <c r="AB43" s="74">
        <v>7</v>
      </c>
      <c r="AC43" s="75">
        <v>0.7</v>
      </c>
      <c r="AD43" s="76">
        <v>1.2897131610527162</v>
      </c>
      <c r="AE43" s="70"/>
      <c r="AF43" s="39"/>
      <c r="AG43" s="39"/>
      <c r="AH43" s="78"/>
      <c r="AI43" s="7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</row>
    <row r="44" spans="1:78" ht="13">
      <c r="A44" s="7" t="s">
        <v>20</v>
      </c>
      <c r="B44" s="8"/>
      <c r="C44" s="12">
        <f t="shared" si="1"/>
        <v>83.852627942264277</v>
      </c>
      <c r="D44" s="13">
        <f t="shared" si="7"/>
        <v>69.597681192079349</v>
      </c>
      <c r="E44" s="13">
        <f t="shared" si="2"/>
        <v>62.889470956698204</v>
      </c>
      <c r="F44" s="14"/>
      <c r="G44" s="2"/>
      <c r="H44" s="8"/>
      <c r="I44" s="15">
        <f t="shared" si="0"/>
        <v>115.55673954783128</v>
      </c>
      <c r="J44" s="16">
        <f t="shared" si="3"/>
        <v>95.912093824699966</v>
      </c>
      <c r="K44" s="17">
        <f t="shared" si="4"/>
        <v>86.667554660873463</v>
      </c>
      <c r="L44" s="14"/>
      <c r="M44" s="2"/>
      <c r="N44" s="8"/>
      <c r="O44" s="13">
        <v>5</v>
      </c>
      <c r="P44" s="13">
        <f t="shared" si="5"/>
        <v>3</v>
      </c>
      <c r="Q44" s="13">
        <f t="shared" si="8"/>
        <v>2.7839072476831741</v>
      </c>
      <c r="R44" s="34">
        <f t="shared" si="6"/>
        <v>2.5155788382679281</v>
      </c>
      <c r="S44" s="134">
        <f t="shared" si="9"/>
        <v>-2</v>
      </c>
      <c r="T44" s="14"/>
      <c r="U44" s="2"/>
      <c r="V44" s="8"/>
      <c r="W44" s="80">
        <v>16.893981897067619</v>
      </c>
      <c r="X44" s="72">
        <v>0</v>
      </c>
      <c r="Y44" s="72">
        <v>5.7146356971873127</v>
      </c>
      <c r="Z44" s="72">
        <v>2230</v>
      </c>
      <c r="AA44" s="73">
        <v>34.324387903144412</v>
      </c>
      <c r="AB44" s="74">
        <v>7</v>
      </c>
      <c r="AC44" s="75">
        <v>0.7</v>
      </c>
      <c r="AD44" s="76">
        <v>1.3780932379053938</v>
      </c>
      <c r="AE44" s="70"/>
      <c r="AF44" s="39"/>
      <c r="AG44" s="39"/>
      <c r="AH44" s="78"/>
      <c r="AI44" s="7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</row>
    <row r="45" spans="1:78" ht="13">
      <c r="A45" s="7" t="s">
        <v>19</v>
      </c>
      <c r="B45" s="8"/>
      <c r="C45" s="12">
        <f t="shared" si="1"/>
        <v>70.433610614366415</v>
      </c>
      <c r="D45" s="13">
        <f t="shared" si="7"/>
        <v>58.459896809924125</v>
      </c>
      <c r="E45" s="13">
        <f t="shared" si="2"/>
        <v>52.825207960774812</v>
      </c>
      <c r="F45" s="14"/>
      <c r="G45" s="2"/>
      <c r="H45" s="8"/>
      <c r="I45" s="15">
        <f t="shared" si="0"/>
        <v>88.394528476032363</v>
      </c>
      <c r="J45" s="16">
        <f t="shared" si="3"/>
        <v>73.367458635106857</v>
      </c>
      <c r="K45" s="17">
        <f t="shared" si="4"/>
        <v>66.295896357024276</v>
      </c>
      <c r="L45" s="14"/>
      <c r="M45" s="2"/>
      <c r="N45" s="8"/>
      <c r="O45" s="13">
        <v>4</v>
      </c>
      <c r="P45" s="13">
        <f t="shared" si="5"/>
        <v>3</v>
      </c>
      <c r="Q45" s="13">
        <f t="shared" si="8"/>
        <v>2.3383958723969651</v>
      </c>
      <c r="R45" s="34">
        <f t="shared" si="6"/>
        <v>2.1130083184309925</v>
      </c>
      <c r="S45" s="134">
        <f t="shared" si="9"/>
        <v>-1</v>
      </c>
      <c r="T45" s="14"/>
      <c r="U45" s="2"/>
      <c r="V45" s="8"/>
      <c r="W45" s="80">
        <v>8.2442214625362258</v>
      </c>
      <c r="X45" s="72">
        <v>0</v>
      </c>
      <c r="Y45" s="72">
        <v>4.7198341352241071</v>
      </c>
      <c r="Z45" s="72">
        <v>910</v>
      </c>
      <c r="AA45" s="73">
        <v>22.078656545728453</v>
      </c>
      <c r="AB45" s="74">
        <v>7</v>
      </c>
      <c r="AC45" s="75">
        <v>0.7</v>
      </c>
      <c r="AD45" s="76">
        <v>1.2550049288258756</v>
      </c>
      <c r="AE45" s="70"/>
      <c r="AF45" s="39"/>
      <c r="AG45" s="39"/>
      <c r="AH45" s="78"/>
      <c r="AI45" s="7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</row>
    <row r="46" spans="1:78" ht="13">
      <c r="A46" s="7" t="s">
        <v>51</v>
      </c>
      <c r="B46" s="8"/>
      <c r="C46" s="12">
        <f t="shared" si="1"/>
        <v>100.59334350853635</v>
      </c>
      <c r="D46" s="13">
        <f t="shared" si="7"/>
        <v>83.49247511208516</v>
      </c>
      <c r="E46" s="13">
        <f t="shared" si="2"/>
        <v>75.445007631402262</v>
      </c>
      <c r="F46" s="14"/>
      <c r="G46" s="2"/>
      <c r="H46" s="8"/>
      <c r="I46" s="15">
        <f t="shared" si="0"/>
        <v>122.9277736705732</v>
      </c>
      <c r="J46" s="16">
        <f t="shared" si="3"/>
        <v>102.03005214657576</v>
      </c>
      <c r="K46" s="17">
        <f t="shared" si="4"/>
        <v>92.195830252929909</v>
      </c>
      <c r="L46" s="14"/>
      <c r="M46" s="2"/>
      <c r="N46" s="8"/>
      <c r="O46" s="13">
        <v>6</v>
      </c>
      <c r="P46" s="13">
        <f t="shared" si="5"/>
        <v>4</v>
      </c>
      <c r="Q46" s="13">
        <f t="shared" si="8"/>
        <v>3.3396990044834065</v>
      </c>
      <c r="R46" s="34">
        <f t="shared" si="6"/>
        <v>3.0178003052560904</v>
      </c>
      <c r="S46" s="134">
        <f t="shared" si="9"/>
        <v>-2</v>
      </c>
      <c r="T46" s="14"/>
      <c r="U46" s="2"/>
      <c r="V46" s="8"/>
      <c r="W46" s="80">
        <v>8.4427622405131721</v>
      </c>
      <c r="X46" s="72">
        <v>4.0366667168858754</v>
      </c>
      <c r="Y46" s="72">
        <v>4.1361438512440136</v>
      </c>
      <c r="Z46" s="72">
        <v>1170</v>
      </c>
      <c r="AA46" s="73">
        <v>30.295672773217525</v>
      </c>
      <c r="AB46" s="74">
        <v>7</v>
      </c>
      <c r="AC46" s="75">
        <v>0.7</v>
      </c>
      <c r="AD46" s="76">
        <v>1.2220269193074544</v>
      </c>
      <c r="AE46" s="70"/>
      <c r="AF46" s="39"/>
      <c r="AG46" s="39"/>
      <c r="AH46" s="78"/>
      <c r="AI46" s="7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</row>
    <row r="47" spans="1:78" ht="13">
      <c r="A47" s="7" t="s">
        <v>56</v>
      </c>
      <c r="B47" s="8"/>
      <c r="C47" s="12">
        <f t="shared" si="1"/>
        <v>114.70886460955185</v>
      </c>
      <c r="D47" s="13">
        <f t="shared" si="7"/>
        <v>95.208357625928031</v>
      </c>
      <c r="E47" s="13">
        <f t="shared" si="2"/>
        <v>86.031648457163897</v>
      </c>
      <c r="F47" s="14"/>
      <c r="G47" s="2"/>
      <c r="H47" s="8"/>
      <c r="I47" s="15">
        <f t="shared" si="0"/>
        <v>147.30578684333398</v>
      </c>
      <c r="J47" s="16">
        <f t="shared" si="3"/>
        <v>122.26380307996719</v>
      </c>
      <c r="K47" s="17">
        <f t="shared" si="4"/>
        <v>110.47934013250048</v>
      </c>
      <c r="L47" s="14"/>
      <c r="M47" s="2"/>
      <c r="N47" s="8"/>
      <c r="O47" s="13">
        <v>6</v>
      </c>
      <c r="P47" s="13">
        <f t="shared" si="5"/>
        <v>5</v>
      </c>
      <c r="Q47" s="13">
        <f t="shared" si="8"/>
        <v>3.8083343050371212</v>
      </c>
      <c r="R47" s="34">
        <f t="shared" si="6"/>
        <v>3.441265938286556</v>
      </c>
      <c r="S47" s="134">
        <f t="shared" si="9"/>
        <v>-1</v>
      </c>
      <c r="T47" s="14"/>
      <c r="U47" s="2"/>
      <c r="V47" s="8"/>
      <c r="W47" s="80">
        <v>14.63556526600753</v>
      </c>
      <c r="X47" s="72">
        <v>2.214909957627119</v>
      </c>
      <c r="Y47" s="72">
        <v>6.7764727518832393</v>
      </c>
      <c r="Z47" s="72">
        <v>2020</v>
      </c>
      <c r="AA47" s="73">
        <v>43.518257502626746</v>
      </c>
      <c r="AB47" s="74">
        <v>7</v>
      </c>
      <c r="AC47" s="75">
        <v>0.7</v>
      </c>
      <c r="AD47" s="76">
        <v>1.28417090819211</v>
      </c>
      <c r="AE47" s="70"/>
      <c r="AF47" s="39"/>
      <c r="AG47" s="39"/>
      <c r="AH47" s="78"/>
      <c r="AI47" s="7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</row>
    <row r="48" spans="1:78" ht="13">
      <c r="A48" s="7" t="s">
        <v>33</v>
      </c>
      <c r="B48" s="8"/>
      <c r="C48" s="12">
        <f t="shared" ref="C48:C71" si="10">$E$9*((AA48*W48)/(Z48*2*AC48))+$E$10*((AA48*X48+AB48*Y48))/(Z48*2*AC48)</f>
        <v>66.972417457543656</v>
      </c>
      <c r="D48" s="13">
        <f t="shared" si="7"/>
        <v>55.587106489761233</v>
      </c>
      <c r="E48" s="13">
        <f t="shared" ref="E48:E71" si="11">C48*$L$9</f>
        <v>50.229313093157742</v>
      </c>
      <c r="F48" s="14"/>
      <c r="G48" s="2"/>
      <c r="H48" s="8"/>
      <c r="I48" s="15">
        <f t="shared" ref="I48:I71" si="12">C48*AD48</f>
        <v>88.893183316695811</v>
      </c>
      <c r="J48" s="16">
        <f t="shared" si="3"/>
        <v>73.781342152857519</v>
      </c>
      <c r="K48" s="17">
        <f t="shared" ref="K48:K71" si="13">I48*$L$9</f>
        <v>66.669887487521862</v>
      </c>
      <c r="L48" s="14"/>
      <c r="M48" s="2"/>
      <c r="N48" s="8"/>
      <c r="O48" s="13">
        <v>4</v>
      </c>
      <c r="P48" s="13">
        <f t="shared" si="5"/>
        <v>3</v>
      </c>
      <c r="Q48" s="13">
        <f t="shared" si="8"/>
        <v>2.2234842595904492</v>
      </c>
      <c r="R48" s="34">
        <f t="shared" si="6"/>
        <v>2.0091725237263098</v>
      </c>
      <c r="S48" s="134">
        <f t="shared" si="9"/>
        <v>-1</v>
      </c>
      <c r="T48" s="14"/>
      <c r="U48" s="2"/>
      <c r="V48" s="8"/>
      <c r="W48" s="80">
        <v>11.09190459145716</v>
      </c>
      <c r="X48" s="72">
        <v>0</v>
      </c>
      <c r="Y48" s="72">
        <v>4.5652450835895051</v>
      </c>
      <c r="Z48" s="72">
        <v>1880</v>
      </c>
      <c r="AA48" s="73">
        <v>34.809334623716012</v>
      </c>
      <c r="AB48" s="74">
        <v>7</v>
      </c>
      <c r="AC48" s="75">
        <v>0.7</v>
      </c>
      <c r="AD48" s="76">
        <v>1.3273103568801075</v>
      </c>
      <c r="AE48" s="70"/>
      <c r="AF48" s="39"/>
      <c r="AG48" s="39"/>
      <c r="AH48" s="78"/>
      <c r="AI48" s="7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</row>
    <row r="49" spans="1:78" ht="13">
      <c r="A49" s="7" t="s">
        <v>41</v>
      </c>
      <c r="B49" s="8"/>
      <c r="C49" s="12">
        <f t="shared" si="10"/>
        <v>269.21312164494213</v>
      </c>
      <c r="D49" s="13">
        <f t="shared" si="7"/>
        <v>223.44689096530198</v>
      </c>
      <c r="E49" s="13">
        <f t="shared" si="11"/>
        <v>201.9098412337066</v>
      </c>
      <c r="F49" s="14"/>
      <c r="G49" s="2"/>
      <c r="H49" s="8"/>
      <c r="I49" s="15">
        <f t="shared" si="12"/>
        <v>389.3675273876716</v>
      </c>
      <c r="J49" s="16">
        <f t="shared" si="3"/>
        <v>323.17504773176739</v>
      </c>
      <c r="K49" s="17">
        <f t="shared" si="13"/>
        <v>292.02564554075371</v>
      </c>
      <c r="L49" s="14"/>
      <c r="M49" s="2"/>
      <c r="N49" s="8"/>
      <c r="O49" s="13">
        <v>14</v>
      </c>
      <c r="P49" s="13">
        <f t="shared" si="5"/>
        <v>11</v>
      </c>
      <c r="Q49" s="13">
        <f t="shared" ref="Q49:Q71" si="14">D49/25</f>
        <v>8.9378756386120788</v>
      </c>
      <c r="R49" s="34">
        <f t="shared" ref="R49:R71" si="15">E49/25</f>
        <v>8.0763936493482635</v>
      </c>
      <c r="S49" s="134">
        <f t="shared" si="9"/>
        <v>-3</v>
      </c>
      <c r="T49" s="14"/>
      <c r="U49" s="2"/>
      <c r="V49" s="8"/>
      <c r="W49" s="80">
        <v>69.703938154073683</v>
      </c>
      <c r="X49" s="72">
        <v>0</v>
      </c>
      <c r="Y49" s="72">
        <v>15.597705814369171</v>
      </c>
      <c r="Z49" s="72">
        <v>7280</v>
      </c>
      <c r="AA49" s="73">
        <v>89.883779146202514</v>
      </c>
      <c r="AB49" s="74">
        <v>13</v>
      </c>
      <c r="AC49" s="75">
        <v>0.7</v>
      </c>
      <c r="AD49" s="76">
        <v>1.4463170480270937</v>
      </c>
      <c r="AE49" s="70"/>
      <c r="AF49" s="39"/>
      <c r="AG49" s="39"/>
      <c r="AH49" s="78"/>
      <c r="AI49" s="7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</row>
    <row r="50" spans="1:78" ht="13">
      <c r="A50" s="7" t="s">
        <v>39</v>
      </c>
      <c r="B50" s="8"/>
      <c r="C50" s="12">
        <f t="shared" si="10"/>
        <v>228.55289748753995</v>
      </c>
      <c r="D50" s="13">
        <f t="shared" si="7"/>
        <v>189.69890491465816</v>
      </c>
      <c r="E50" s="13">
        <f t="shared" si="11"/>
        <v>171.41467311565498</v>
      </c>
      <c r="F50" s="14"/>
      <c r="G50" s="2"/>
      <c r="H50" s="8"/>
      <c r="I50" s="15">
        <f t="shared" si="12"/>
        <v>337.03451839031385</v>
      </c>
      <c r="J50" s="16">
        <f t="shared" si="3"/>
        <v>279.73865026396049</v>
      </c>
      <c r="K50" s="17">
        <f t="shared" si="13"/>
        <v>252.77588879273537</v>
      </c>
      <c r="L50" s="14"/>
      <c r="M50" s="2"/>
      <c r="N50" s="8"/>
      <c r="O50" s="13">
        <v>12</v>
      </c>
      <c r="P50" s="13">
        <f t="shared" si="5"/>
        <v>9</v>
      </c>
      <c r="Q50" s="13">
        <f t="shared" si="14"/>
        <v>7.587956196586326</v>
      </c>
      <c r="R50" s="34">
        <f t="shared" si="15"/>
        <v>6.8565869246261988</v>
      </c>
      <c r="S50" s="134">
        <f t="shared" si="9"/>
        <v>-3</v>
      </c>
      <c r="T50" s="14"/>
      <c r="U50" s="2"/>
      <c r="V50" s="8"/>
      <c r="W50" s="80">
        <v>64.501239088600556</v>
      </c>
      <c r="X50" s="72">
        <v>0</v>
      </c>
      <c r="Y50" s="72">
        <v>12.49876091139943</v>
      </c>
      <c r="Z50" s="72">
        <v>7200</v>
      </c>
      <c r="AA50" s="73">
        <v>81.661518557609796</v>
      </c>
      <c r="AB50" s="74">
        <v>13</v>
      </c>
      <c r="AC50" s="75">
        <v>0.7</v>
      </c>
      <c r="AD50" s="76">
        <v>1.4746455726236767</v>
      </c>
      <c r="AE50" s="70"/>
      <c r="AF50" s="39"/>
      <c r="AG50" s="39"/>
      <c r="AH50" s="78"/>
      <c r="AI50" s="7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</row>
    <row r="51" spans="1:78" ht="13">
      <c r="A51" s="7" t="s">
        <v>40</v>
      </c>
      <c r="B51" s="8"/>
      <c r="C51" s="12">
        <f t="shared" si="10"/>
        <v>262.4114001823379</v>
      </c>
      <c r="D51" s="13">
        <f t="shared" si="7"/>
        <v>217.80146215134044</v>
      </c>
      <c r="E51" s="13">
        <f t="shared" si="11"/>
        <v>196.80855013675341</v>
      </c>
      <c r="F51" s="14"/>
      <c r="G51" s="2"/>
      <c r="H51" s="8"/>
      <c r="I51" s="15">
        <f t="shared" si="12"/>
        <v>387.15633373294691</v>
      </c>
      <c r="J51" s="16">
        <f t="shared" si="3"/>
        <v>321.33975699834593</v>
      </c>
      <c r="K51" s="17">
        <f t="shared" si="13"/>
        <v>290.36725029971018</v>
      </c>
      <c r="L51" s="14"/>
      <c r="M51" s="2"/>
      <c r="N51" s="8"/>
      <c r="O51" s="13">
        <v>14</v>
      </c>
      <c r="P51" s="13">
        <f t="shared" si="5"/>
        <v>10</v>
      </c>
      <c r="Q51" s="13">
        <f t="shared" si="14"/>
        <v>8.7120584860536177</v>
      </c>
      <c r="R51" s="34">
        <f t="shared" si="15"/>
        <v>7.8723420054701361</v>
      </c>
      <c r="S51" s="134">
        <f t="shared" si="9"/>
        <v>-4</v>
      </c>
      <c r="T51" s="14"/>
      <c r="U51" s="2"/>
      <c r="V51" s="8"/>
      <c r="W51" s="80">
        <v>68.800171574880622</v>
      </c>
      <c r="X51" s="72">
        <v>0</v>
      </c>
      <c r="Y51" s="72">
        <v>19.889626872471482</v>
      </c>
      <c r="Z51" s="72">
        <v>7610</v>
      </c>
      <c r="AA51" s="73">
        <v>91.882797293753754</v>
      </c>
      <c r="AB51" s="74">
        <v>14</v>
      </c>
      <c r="AC51" s="75">
        <v>0.7</v>
      </c>
      <c r="AD51" s="76">
        <v>1.475379245962368</v>
      </c>
      <c r="AE51" s="70"/>
      <c r="AF51" s="39"/>
      <c r="AG51" s="39"/>
      <c r="AH51" s="78"/>
      <c r="AI51" s="7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</row>
    <row r="52" spans="1:78" ht="13">
      <c r="A52" s="7" t="s">
        <v>27</v>
      </c>
      <c r="B52" s="8"/>
      <c r="C52" s="12">
        <f t="shared" si="10"/>
        <v>265.66448659328154</v>
      </c>
      <c r="D52" s="13">
        <f t="shared" si="7"/>
        <v>220.50152387242366</v>
      </c>
      <c r="E52" s="13">
        <f t="shared" si="11"/>
        <v>199.24836494496117</v>
      </c>
      <c r="F52" s="14"/>
      <c r="G52" s="2"/>
      <c r="H52" s="8"/>
      <c r="I52" s="15">
        <f t="shared" si="12"/>
        <v>330.1703935475133</v>
      </c>
      <c r="J52" s="16">
        <f t="shared" si="3"/>
        <v>274.041426644436</v>
      </c>
      <c r="K52" s="17">
        <f t="shared" si="13"/>
        <v>247.62779516063497</v>
      </c>
      <c r="L52" s="14"/>
      <c r="M52" s="2"/>
      <c r="N52" s="8"/>
      <c r="O52" s="13">
        <v>16</v>
      </c>
      <c r="P52" s="13">
        <f t="shared" si="5"/>
        <v>11</v>
      </c>
      <c r="Q52" s="13">
        <f t="shared" si="14"/>
        <v>8.8200609548969471</v>
      </c>
      <c r="R52" s="34">
        <f t="shared" si="15"/>
        <v>7.9699345977984466</v>
      </c>
      <c r="S52" s="134">
        <f t="shared" si="9"/>
        <v>-5</v>
      </c>
      <c r="T52" s="14"/>
      <c r="U52" s="2"/>
      <c r="V52" s="8"/>
      <c r="W52" s="80">
        <v>22.783082178288751</v>
      </c>
      <c r="X52" s="72">
        <v>16.278699276530212</v>
      </c>
      <c r="Y52" s="72">
        <v>9.3669639339565194</v>
      </c>
      <c r="Z52" s="72">
        <v>2130</v>
      </c>
      <c r="AA52" s="73">
        <v>48.879548391783189</v>
      </c>
      <c r="AB52" s="74">
        <v>7</v>
      </c>
      <c r="AC52" s="75">
        <v>0.7</v>
      </c>
      <c r="AD52" s="76">
        <v>1.2428096723857072</v>
      </c>
      <c r="AE52" s="70"/>
      <c r="AF52" s="39"/>
      <c r="AG52" s="39"/>
      <c r="AH52" s="78"/>
      <c r="AI52" s="7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</row>
    <row r="53" spans="1:78" ht="13">
      <c r="A53" s="7" t="s">
        <v>26</v>
      </c>
      <c r="B53" s="8"/>
      <c r="C53" s="12">
        <f t="shared" si="10"/>
        <v>190.05400411202277</v>
      </c>
      <c r="D53" s="13">
        <f t="shared" si="7"/>
        <v>157.74482341297889</v>
      </c>
      <c r="E53" s="13">
        <f t="shared" si="11"/>
        <v>142.54050308401708</v>
      </c>
      <c r="F53" s="14"/>
      <c r="G53" s="2"/>
      <c r="H53" s="8"/>
      <c r="I53" s="15">
        <f t="shared" si="12"/>
        <v>275.35915413791975</v>
      </c>
      <c r="J53" s="16">
        <f t="shared" si="3"/>
        <v>228.54809793447339</v>
      </c>
      <c r="K53" s="17">
        <f t="shared" si="13"/>
        <v>206.51936560343981</v>
      </c>
      <c r="L53" s="14"/>
      <c r="M53" s="2"/>
      <c r="N53" s="8"/>
      <c r="O53" s="13">
        <v>11</v>
      </c>
      <c r="P53" s="13">
        <f t="shared" si="5"/>
        <v>8</v>
      </c>
      <c r="Q53" s="13">
        <f t="shared" si="14"/>
        <v>6.3097929365191554</v>
      </c>
      <c r="R53" s="34">
        <f t="shared" si="15"/>
        <v>5.7016201233606827</v>
      </c>
      <c r="S53" s="134">
        <f t="shared" si="9"/>
        <v>-3</v>
      </c>
      <c r="T53" s="14"/>
      <c r="U53" s="2"/>
      <c r="V53" s="8"/>
      <c r="W53" s="80">
        <v>37.340031248864513</v>
      </c>
      <c r="X53" s="72">
        <v>9.6376479173479641</v>
      </c>
      <c r="Y53" s="72">
        <v>15.421664365393699</v>
      </c>
      <c r="Z53" s="72">
        <v>4590</v>
      </c>
      <c r="AA53" s="73">
        <v>59.53254067303191</v>
      </c>
      <c r="AB53" s="74">
        <v>11</v>
      </c>
      <c r="AC53" s="75">
        <v>0.7</v>
      </c>
      <c r="AD53" s="76">
        <v>1.4488468970936066</v>
      </c>
      <c r="AE53" s="70"/>
      <c r="AF53" s="39"/>
      <c r="AG53" s="39"/>
      <c r="AH53" s="78"/>
      <c r="AI53" s="7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</row>
    <row r="54" spans="1:78" ht="13">
      <c r="A54" s="7" t="s">
        <v>9</v>
      </c>
      <c r="B54" s="8"/>
      <c r="C54" s="12">
        <f t="shared" si="10"/>
        <v>145.65707763836357</v>
      </c>
      <c r="D54" s="13">
        <f t="shared" si="7"/>
        <v>120.89537443984176</v>
      </c>
      <c r="E54" s="13">
        <f t="shared" si="11"/>
        <v>109.24280822877267</v>
      </c>
      <c r="F54" s="14"/>
      <c r="G54" s="2"/>
      <c r="H54" s="8"/>
      <c r="I54" s="15">
        <f t="shared" si="12"/>
        <v>227.39718846243395</v>
      </c>
      <c r="J54" s="16">
        <f t="shared" si="3"/>
        <v>188.73966642382015</v>
      </c>
      <c r="K54" s="17">
        <f t="shared" si="13"/>
        <v>170.54789134682545</v>
      </c>
      <c r="L54" s="14"/>
      <c r="M54" s="2"/>
      <c r="N54" s="8"/>
      <c r="O54" s="13">
        <v>8</v>
      </c>
      <c r="P54" s="13">
        <f t="shared" si="5"/>
        <v>6</v>
      </c>
      <c r="Q54" s="13">
        <f t="shared" si="14"/>
        <v>4.8358149775936701</v>
      </c>
      <c r="R54" s="34">
        <f t="shared" si="15"/>
        <v>4.3697123291509072</v>
      </c>
      <c r="S54" s="134">
        <f t="shared" si="9"/>
        <v>-2</v>
      </c>
      <c r="T54" s="14"/>
      <c r="U54" s="2"/>
      <c r="V54" s="8"/>
      <c r="W54" s="80">
        <v>36.977437931637382</v>
      </c>
      <c r="X54" s="72">
        <v>5.458333333333333</v>
      </c>
      <c r="Y54" s="72">
        <v>16.843746175364981</v>
      </c>
      <c r="Z54" s="72">
        <v>9530</v>
      </c>
      <c r="AA54" s="73">
        <v>102.73626389143296</v>
      </c>
      <c r="AB54" s="74">
        <v>19</v>
      </c>
      <c r="AC54" s="75">
        <v>0.7</v>
      </c>
      <c r="AD54" s="76">
        <v>1.5611818673653071</v>
      </c>
      <c r="AE54" s="70"/>
      <c r="AF54" s="39"/>
      <c r="AG54" s="39"/>
      <c r="AH54" s="78"/>
      <c r="AI54" s="7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</row>
    <row r="55" spans="1:78" ht="13">
      <c r="A55" s="7" t="s">
        <v>28</v>
      </c>
      <c r="B55" s="8"/>
      <c r="C55" s="12">
        <f t="shared" si="10"/>
        <v>273.47841813391386</v>
      </c>
      <c r="D55" s="13">
        <f t="shared" si="7"/>
        <v>226.98708705114851</v>
      </c>
      <c r="E55" s="13">
        <f t="shared" si="11"/>
        <v>205.10881360043538</v>
      </c>
      <c r="F55" s="14"/>
      <c r="G55" s="2"/>
      <c r="H55" s="8"/>
      <c r="I55" s="15">
        <f t="shared" si="12"/>
        <v>350.20243985370269</v>
      </c>
      <c r="J55" s="16">
        <f t="shared" si="3"/>
        <v>290.66802507857324</v>
      </c>
      <c r="K55" s="17">
        <f t="shared" si="13"/>
        <v>262.65182989027699</v>
      </c>
      <c r="L55" s="14"/>
      <c r="M55" s="2"/>
      <c r="N55" s="8"/>
      <c r="O55" s="13">
        <v>15</v>
      </c>
      <c r="P55" s="13">
        <f t="shared" si="5"/>
        <v>11</v>
      </c>
      <c r="Q55" s="13">
        <f t="shared" si="14"/>
        <v>9.0794834820459407</v>
      </c>
      <c r="R55" s="34">
        <f t="shared" si="15"/>
        <v>8.2043525440174161</v>
      </c>
      <c r="S55" s="134">
        <f t="shared" si="9"/>
        <v>-4</v>
      </c>
      <c r="T55" s="14"/>
      <c r="U55" s="2"/>
      <c r="V55" s="8"/>
      <c r="W55" s="80">
        <v>43.58614383303749</v>
      </c>
      <c r="X55" s="72">
        <v>1.485718896240116</v>
      </c>
      <c r="Y55" s="72">
        <v>9.6652681404980907</v>
      </c>
      <c r="Z55" s="72">
        <v>2070</v>
      </c>
      <c r="AA55" s="73">
        <v>40.153692062009888</v>
      </c>
      <c r="AB55" s="74">
        <v>7</v>
      </c>
      <c r="AC55" s="75">
        <v>0.7</v>
      </c>
      <c r="AD55" s="76">
        <v>1.2805487257214552</v>
      </c>
      <c r="AE55" s="70"/>
      <c r="AF55" s="39"/>
      <c r="AG55" s="39"/>
      <c r="AH55" s="78"/>
      <c r="AI55" s="7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</row>
    <row r="56" spans="1:78" ht="13">
      <c r="A56" s="7" t="s">
        <v>18</v>
      </c>
      <c r="B56" s="8"/>
      <c r="C56" s="12">
        <f t="shared" si="10"/>
        <v>288.24993456687656</v>
      </c>
      <c r="D56" s="13">
        <f t="shared" si="7"/>
        <v>239.24744569050753</v>
      </c>
      <c r="E56" s="13">
        <f t="shared" si="11"/>
        <v>216.18745092515741</v>
      </c>
      <c r="F56" s="14"/>
      <c r="G56" s="2"/>
      <c r="H56" s="8"/>
      <c r="I56" s="15">
        <f t="shared" si="12"/>
        <v>375.37564298095879</v>
      </c>
      <c r="J56" s="16">
        <f t="shared" si="3"/>
        <v>311.56178367419579</v>
      </c>
      <c r="K56" s="17">
        <f t="shared" si="13"/>
        <v>281.53173223571912</v>
      </c>
      <c r="L56" s="14"/>
      <c r="M56" s="2"/>
      <c r="N56" s="8"/>
      <c r="O56" s="13">
        <v>16</v>
      </c>
      <c r="P56" s="13">
        <f t="shared" si="5"/>
        <v>12</v>
      </c>
      <c r="Q56" s="13">
        <f t="shared" si="14"/>
        <v>9.5698978276203022</v>
      </c>
      <c r="R56" s="34">
        <f t="shared" si="15"/>
        <v>8.6474980370062955</v>
      </c>
      <c r="S56" s="134">
        <f t="shared" si="9"/>
        <v>-4</v>
      </c>
      <c r="T56" s="14"/>
      <c r="U56" s="2"/>
      <c r="V56" s="8"/>
      <c r="W56" s="80">
        <v>48.936394678667298</v>
      </c>
      <c r="X56" s="72">
        <v>3.273093320701089</v>
      </c>
      <c r="Y56" s="72">
        <v>10.143899021001101</v>
      </c>
      <c r="Z56" s="72">
        <v>2450</v>
      </c>
      <c r="AA56" s="73">
        <v>43.64133951577972</v>
      </c>
      <c r="AB56" s="74">
        <v>7</v>
      </c>
      <c r="AC56" s="75">
        <v>0.7</v>
      </c>
      <c r="AD56" s="76">
        <v>1.3022575132410594</v>
      </c>
      <c r="AE56" s="70"/>
      <c r="AF56" s="39"/>
      <c r="AG56" s="39"/>
      <c r="AH56" s="78"/>
      <c r="AI56" s="7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</row>
    <row r="57" spans="1:78" ht="13">
      <c r="A57" s="7" t="s">
        <v>25</v>
      </c>
      <c r="B57" s="8"/>
      <c r="C57" s="12">
        <f t="shared" si="10"/>
        <v>168.34573585247642</v>
      </c>
      <c r="D57" s="13">
        <f t="shared" si="7"/>
        <v>139.72696075755542</v>
      </c>
      <c r="E57" s="13">
        <f t="shared" si="11"/>
        <v>126.25930188935732</v>
      </c>
      <c r="F57" s="14"/>
      <c r="G57" s="2"/>
      <c r="H57" s="8"/>
      <c r="I57" s="15">
        <f t="shared" si="12"/>
        <v>247.01787876665225</v>
      </c>
      <c r="J57" s="16">
        <f t="shared" si="3"/>
        <v>205.02483937632135</v>
      </c>
      <c r="K57" s="17">
        <f t="shared" si="13"/>
        <v>185.26340907498917</v>
      </c>
      <c r="L57" s="14"/>
      <c r="M57" s="2"/>
      <c r="N57" s="8"/>
      <c r="O57" s="13">
        <v>9</v>
      </c>
      <c r="P57" s="13">
        <f t="shared" si="5"/>
        <v>7</v>
      </c>
      <c r="Q57" s="13">
        <f t="shared" si="14"/>
        <v>5.5890784303022167</v>
      </c>
      <c r="R57" s="34">
        <f t="shared" si="15"/>
        <v>5.0503720755742929</v>
      </c>
      <c r="S57" s="134">
        <f t="shared" si="9"/>
        <v>-2</v>
      </c>
      <c r="T57" s="14"/>
      <c r="U57" s="2"/>
      <c r="V57" s="8"/>
      <c r="W57" s="80">
        <v>40.031238413051533</v>
      </c>
      <c r="X57" s="72">
        <v>0</v>
      </c>
      <c r="Y57" s="72">
        <v>15.96876158694846</v>
      </c>
      <c r="Z57" s="72">
        <v>8990</v>
      </c>
      <c r="AA57" s="73">
        <v>118.7171377421525</v>
      </c>
      <c r="AB57" s="74">
        <v>16</v>
      </c>
      <c r="AC57" s="75">
        <v>0.7</v>
      </c>
      <c r="AD57" s="76">
        <v>1.4673248331226949</v>
      </c>
      <c r="AE57" s="70"/>
      <c r="AF57" s="39"/>
      <c r="AG57" s="39"/>
      <c r="AH57" s="78"/>
      <c r="AI57" s="7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</row>
    <row r="58" spans="1:78" ht="13">
      <c r="A58" s="7" t="s">
        <v>5</v>
      </c>
      <c r="B58" s="8"/>
      <c r="C58" s="12">
        <f t="shared" si="10"/>
        <v>114.9456897560156</v>
      </c>
      <c r="D58" s="13">
        <f t="shared" si="7"/>
        <v>95.404922497492947</v>
      </c>
      <c r="E58" s="13">
        <f t="shared" si="11"/>
        <v>86.209267317011694</v>
      </c>
      <c r="F58" s="14"/>
      <c r="G58" s="2"/>
      <c r="H58" s="8"/>
      <c r="I58" s="15">
        <f t="shared" si="12"/>
        <v>187.67016516689165</v>
      </c>
      <c r="J58" s="16">
        <f t="shared" si="3"/>
        <v>155.76623708852006</v>
      </c>
      <c r="K58" s="17">
        <f t="shared" si="13"/>
        <v>140.75262387516875</v>
      </c>
      <c r="L58" s="14"/>
      <c r="M58" s="2"/>
      <c r="N58" s="8"/>
      <c r="O58" s="13">
        <v>6</v>
      </c>
      <c r="P58" s="13">
        <f t="shared" si="5"/>
        <v>5</v>
      </c>
      <c r="Q58" s="13">
        <f t="shared" si="14"/>
        <v>3.816196899899718</v>
      </c>
      <c r="R58" s="34">
        <f t="shared" si="15"/>
        <v>3.4483706926804678</v>
      </c>
      <c r="S58" s="134">
        <f t="shared" si="9"/>
        <v>-1</v>
      </c>
      <c r="T58" s="14"/>
      <c r="U58" s="2"/>
      <c r="V58" s="8"/>
      <c r="W58" s="80">
        <v>34.963460566228513</v>
      </c>
      <c r="X58" s="72">
        <v>6.7284272834512979</v>
      </c>
      <c r="Y58" s="72">
        <v>11.19137947983373</v>
      </c>
      <c r="Z58" s="72">
        <v>9890</v>
      </c>
      <c r="AA58" s="73">
        <v>87.072323534067806</v>
      </c>
      <c r="AB58" s="74">
        <v>19</v>
      </c>
      <c r="AC58" s="75">
        <v>0.7</v>
      </c>
      <c r="AD58" s="76">
        <v>1.6326855366672857</v>
      </c>
      <c r="AE58" s="70"/>
      <c r="AF58" s="39"/>
      <c r="AG58" s="39"/>
      <c r="AH58" s="78"/>
      <c r="AI58" s="7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</row>
    <row r="59" spans="1:78" ht="13">
      <c r="A59" s="7" t="s">
        <v>8</v>
      </c>
      <c r="B59" s="8"/>
      <c r="C59" s="12">
        <f t="shared" si="10"/>
        <v>156.66213848143596</v>
      </c>
      <c r="D59" s="13">
        <f t="shared" si="7"/>
        <v>130.02957493959184</v>
      </c>
      <c r="E59" s="13">
        <f t="shared" si="11"/>
        <v>117.49660386107698</v>
      </c>
      <c r="F59" s="14"/>
      <c r="G59" s="2"/>
      <c r="H59" s="8"/>
      <c r="I59" s="15">
        <f t="shared" si="12"/>
        <v>222.7607648383713</v>
      </c>
      <c r="J59" s="16">
        <f t="shared" si="3"/>
        <v>184.89143481584816</v>
      </c>
      <c r="K59" s="17">
        <f t="shared" si="13"/>
        <v>167.07057362877848</v>
      </c>
      <c r="L59" s="14"/>
      <c r="M59" s="2"/>
      <c r="N59" s="8"/>
      <c r="O59" s="13">
        <v>8</v>
      </c>
      <c r="P59" s="13">
        <f t="shared" si="5"/>
        <v>6</v>
      </c>
      <c r="Q59" s="13">
        <f t="shared" si="14"/>
        <v>5.2011829975836736</v>
      </c>
      <c r="R59" s="34">
        <f t="shared" si="15"/>
        <v>4.6998641544430795</v>
      </c>
      <c r="S59" s="134">
        <f t="shared" si="9"/>
        <v>-2</v>
      </c>
      <c r="T59" s="14"/>
      <c r="U59" s="2"/>
      <c r="V59" s="8"/>
      <c r="W59" s="80">
        <v>32.660316657452391</v>
      </c>
      <c r="X59" s="72">
        <v>0</v>
      </c>
      <c r="Y59" s="72">
        <v>14.45466575700187</v>
      </c>
      <c r="Z59" s="72">
        <v>5000</v>
      </c>
      <c r="AA59" s="73">
        <v>74.602277089319529</v>
      </c>
      <c r="AB59" s="74">
        <v>11</v>
      </c>
      <c r="AC59" s="75">
        <v>0.7</v>
      </c>
      <c r="AD59" s="76">
        <v>1.4219183205185715</v>
      </c>
      <c r="AE59" s="70"/>
      <c r="AF59" s="39"/>
      <c r="AG59" s="39"/>
      <c r="AH59" s="78"/>
      <c r="AI59" s="7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</row>
    <row r="60" spans="1:78" ht="13">
      <c r="A60" s="7" t="s">
        <v>1</v>
      </c>
      <c r="B60" s="8"/>
      <c r="C60" s="12">
        <f t="shared" si="10"/>
        <v>98.700761737897608</v>
      </c>
      <c r="D60" s="13">
        <f t="shared" si="7"/>
        <v>81.921632242455004</v>
      </c>
      <c r="E60" s="13">
        <f t="shared" si="11"/>
        <v>74.025571303423206</v>
      </c>
      <c r="F60" s="14"/>
      <c r="G60" s="2"/>
      <c r="H60" s="8"/>
      <c r="I60" s="15">
        <f t="shared" si="12"/>
        <v>175.78022758797701</v>
      </c>
      <c r="J60" s="16">
        <f t="shared" si="3"/>
        <v>145.8975888980209</v>
      </c>
      <c r="K60" s="17">
        <f t="shared" si="13"/>
        <v>131.83517069098275</v>
      </c>
      <c r="L60" s="14"/>
      <c r="M60" s="2"/>
      <c r="N60" s="8"/>
      <c r="O60" s="13">
        <v>6</v>
      </c>
      <c r="P60" s="13">
        <f t="shared" si="5"/>
        <v>4</v>
      </c>
      <c r="Q60" s="13">
        <f t="shared" si="14"/>
        <v>3.2768652896982</v>
      </c>
      <c r="R60" s="34">
        <f t="shared" si="15"/>
        <v>2.9610228521369284</v>
      </c>
      <c r="S60" s="134">
        <f t="shared" si="9"/>
        <v>-2</v>
      </c>
      <c r="T60" s="14"/>
      <c r="U60" s="2"/>
      <c r="V60" s="8"/>
      <c r="W60" s="80">
        <v>36.875</v>
      </c>
      <c r="X60" s="72">
        <v>5.5</v>
      </c>
      <c r="Y60" s="72">
        <v>13.625</v>
      </c>
      <c r="Z60" s="72">
        <v>9950</v>
      </c>
      <c r="AA60" s="73">
        <v>71.841873409660693</v>
      </c>
      <c r="AB60" s="74">
        <v>20</v>
      </c>
      <c r="AC60" s="75">
        <v>0.7</v>
      </c>
      <c r="AD60" s="76">
        <v>1.7809409420239926</v>
      </c>
      <c r="AE60" s="70"/>
      <c r="AF60" s="39"/>
      <c r="AG60" s="39"/>
      <c r="AH60" s="78"/>
      <c r="AI60" s="7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</row>
    <row r="61" spans="1:78" ht="13">
      <c r="A61" s="7" t="s">
        <v>13</v>
      </c>
      <c r="B61" s="8"/>
      <c r="C61" s="12">
        <f t="shared" si="10"/>
        <v>71.230098117463413</v>
      </c>
      <c r="D61" s="13">
        <f t="shared" si="7"/>
        <v>59.120981437494628</v>
      </c>
      <c r="E61" s="13">
        <f t="shared" si="11"/>
        <v>53.422573588097563</v>
      </c>
      <c r="F61" s="14"/>
      <c r="G61" s="2"/>
      <c r="H61" s="8"/>
      <c r="I61" s="15">
        <f t="shared" si="12"/>
        <v>102.4911252328169</v>
      </c>
      <c r="J61" s="16">
        <f t="shared" si="3"/>
        <v>85.067633943238022</v>
      </c>
      <c r="K61" s="17">
        <f t="shared" si="13"/>
        <v>76.868343924612674</v>
      </c>
      <c r="L61" s="14"/>
      <c r="M61" s="2"/>
      <c r="N61" s="8"/>
      <c r="O61" s="13">
        <v>4</v>
      </c>
      <c r="P61" s="13">
        <f t="shared" si="5"/>
        <v>3</v>
      </c>
      <c r="Q61" s="13">
        <f t="shared" si="14"/>
        <v>2.364839257499785</v>
      </c>
      <c r="R61" s="34">
        <f t="shared" si="15"/>
        <v>2.1369029435239026</v>
      </c>
      <c r="S61" s="134">
        <f t="shared" si="9"/>
        <v>-1</v>
      </c>
      <c r="T61" s="14"/>
      <c r="U61" s="2"/>
      <c r="V61" s="8"/>
      <c r="W61" s="80">
        <v>16.887246139990719</v>
      </c>
      <c r="X61" s="72">
        <v>0</v>
      </c>
      <c r="Y61" s="72">
        <v>5.3706882142885233</v>
      </c>
      <c r="Z61" s="72">
        <v>3010</v>
      </c>
      <c r="AA61" s="73">
        <v>39.796005674559289</v>
      </c>
      <c r="AB61" s="74">
        <v>7</v>
      </c>
      <c r="AC61" s="75">
        <v>0.7</v>
      </c>
      <c r="AD61" s="76">
        <v>1.4388738460503292</v>
      </c>
      <c r="AE61" s="70"/>
      <c r="AF61" s="39"/>
      <c r="AG61" s="39"/>
      <c r="AH61" s="78"/>
      <c r="AI61" s="7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</row>
    <row r="62" spans="1:78" ht="13">
      <c r="A62" s="7" t="s">
        <v>10</v>
      </c>
      <c r="B62" s="8"/>
      <c r="C62" s="12">
        <f t="shared" si="10"/>
        <v>176.14242806372621</v>
      </c>
      <c r="D62" s="13">
        <f t="shared" si="7"/>
        <v>146.19821529289274</v>
      </c>
      <c r="E62" s="13">
        <f t="shared" si="11"/>
        <v>132.10682104779465</v>
      </c>
      <c r="F62" s="14"/>
      <c r="G62" s="2"/>
      <c r="H62" s="8"/>
      <c r="I62" s="15">
        <f t="shared" si="12"/>
        <v>256.52919588566482</v>
      </c>
      <c r="J62" s="16">
        <f t="shared" si="3"/>
        <v>212.91923258510178</v>
      </c>
      <c r="K62" s="17">
        <f t="shared" si="13"/>
        <v>192.3968969142486</v>
      </c>
      <c r="L62" s="14"/>
      <c r="M62" s="2"/>
      <c r="N62" s="8"/>
      <c r="O62" s="13">
        <v>10</v>
      </c>
      <c r="P62" s="13">
        <f t="shared" si="5"/>
        <v>7</v>
      </c>
      <c r="Q62" s="13">
        <f t="shared" si="14"/>
        <v>5.8479286117157097</v>
      </c>
      <c r="R62" s="34">
        <f t="shared" si="15"/>
        <v>5.2842728419117861</v>
      </c>
      <c r="S62" s="134">
        <f t="shared" si="9"/>
        <v>-3</v>
      </c>
      <c r="T62" s="14"/>
      <c r="U62" s="2"/>
      <c r="V62" s="8"/>
      <c r="W62" s="80">
        <v>46.391871663090662</v>
      </c>
      <c r="X62" s="72">
        <v>1.783743326181328</v>
      </c>
      <c r="Y62" s="72">
        <v>9.1460755451324776</v>
      </c>
      <c r="Z62" s="72">
        <v>6680</v>
      </c>
      <c r="AA62" s="73">
        <v>78.682447387727208</v>
      </c>
      <c r="AB62" s="74">
        <v>12</v>
      </c>
      <c r="AC62" s="75">
        <v>0.7</v>
      </c>
      <c r="AD62" s="76">
        <v>1.4563736784237791</v>
      </c>
      <c r="AE62" s="70"/>
      <c r="AF62" s="39"/>
      <c r="AG62" s="39"/>
      <c r="AH62" s="78"/>
      <c r="AI62" s="7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</row>
    <row r="63" spans="1:78" ht="13">
      <c r="A63" s="7" t="s">
        <v>22</v>
      </c>
      <c r="B63" s="8"/>
      <c r="C63" s="12">
        <f t="shared" si="10"/>
        <v>24.704135066028446</v>
      </c>
      <c r="D63" s="13">
        <f t="shared" si="7"/>
        <v>20.504432104803609</v>
      </c>
      <c r="E63" s="13">
        <f t="shared" si="11"/>
        <v>18.528101299521335</v>
      </c>
      <c r="F63" s="14"/>
      <c r="G63" s="2"/>
      <c r="H63" s="8"/>
      <c r="I63" s="15">
        <f t="shared" si="12"/>
        <v>34.405723875225895</v>
      </c>
      <c r="J63" s="16">
        <f t="shared" si="3"/>
        <v>28.556750816437493</v>
      </c>
      <c r="K63" s="17">
        <f t="shared" si="13"/>
        <v>25.80429290641942</v>
      </c>
      <c r="L63" s="14"/>
      <c r="M63" s="2"/>
      <c r="N63" s="8"/>
      <c r="O63" s="13">
        <v>1</v>
      </c>
      <c r="P63" s="13">
        <f t="shared" si="5"/>
        <v>1</v>
      </c>
      <c r="Q63" s="13">
        <f t="shared" si="14"/>
        <v>0.82017728419214431</v>
      </c>
      <c r="R63" s="34">
        <f t="shared" si="15"/>
        <v>0.7411240519808534</v>
      </c>
      <c r="S63" s="134">
        <f t="shared" si="9"/>
        <v>0</v>
      </c>
      <c r="T63" s="14"/>
      <c r="U63" s="2"/>
      <c r="V63" s="8"/>
      <c r="W63" s="80">
        <v>4.6769940265870211</v>
      </c>
      <c r="X63" s="72">
        <v>0</v>
      </c>
      <c r="Y63" s="72">
        <v>2.2678696827068801</v>
      </c>
      <c r="Z63" s="72">
        <v>2080</v>
      </c>
      <c r="AA63" s="73">
        <v>33.166307963594775</v>
      </c>
      <c r="AB63" s="74">
        <v>7</v>
      </c>
      <c r="AC63" s="75">
        <v>0.7</v>
      </c>
      <c r="AD63" s="76">
        <v>1.3927111304754183</v>
      </c>
      <c r="AE63" s="70"/>
      <c r="AF63" s="39"/>
      <c r="AG63" s="39"/>
      <c r="AH63" s="78"/>
      <c r="AI63" s="7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</row>
    <row r="64" spans="1:78" ht="13">
      <c r="A64" s="7" t="s">
        <v>23</v>
      </c>
      <c r="B64" s="8"/>
      <c r="C64" s="12">
        <f t="shared" si="10"/>
        <v>45.143048505829242</v>
      </c>
      <c r="D64" s="13">
        <f t="shared" si="7"/>
        <v>37.468730259838267</v>
      </c>
      <c r="E64" s="13">
        <f t="shared" si="11"/>
        <v>33.857286379371928</v>
      </c>
      <c r="F64" s="14"/>
      <c r="G64" s="2"/>
      <c r="H64" s="8"/>
      <c r="I64" s="15">
        <f t="shared" si="12"/>
        <v>62.351204748932055</v>
      </c>
      <c r="J64" s="16">
        <f t="shared" si="3"/>
        <v>51.751499941613602</v>
      </c>
      <c r="K64" s="17">
        <f t="shared" si="13"/>
        <v>46.763403561699043</v>
      </c>
      <c r="L64" s="14"/>
      <c r="M64" s="2"/>
      <c r="N64" s="8"/>
      <c r="O64" s="13">
        <v>2</v>
      </c>
      <c r="P64" s="13">
        <f t="shared" si="5"/>
        <v>2</v>
      </c>
      <c r="Q64" s="13">
        <f t="shared" si="14"/>
        <v>1.4987492103935307</v>
      </c>
      <c r="R64" s="34">
        <f t="shared" si="15"/>
        <v>1.354291455174877</v>
      </c>
      <c r="S64" s="134">
        <f t="shared" si="9"/>
        <v>0</v>
      </c>
      <c r="T64" s="14"/>
      <c r="U64" s="2"/>
      <c r="V64" s="8"/>
      <c r="W64" s="80">
        <v>9.3877352348663514</v>
      </c>
      <c r="X64" s="72">
        <v>0</v>
      </c>
      <c r="Y64" s="72">
        <v>2.890950520833333</v>
      </c>
      <c r="Z64" s="72">
        <v>1960</v>
      </c>
      <c r="AA64" s="73">
        <v>29.107301828653402</v>
      </c>
      <c r="AB64" s="74">
        <v>7</v>
      </c>
      <c r="AC64" s="75">
        <v>0.7</v>
      </c>
      <c r="AD64" s="76">
        <v>1.3811917186071463</v>
      </c>
      <c r="AE64" s="70"/>
      <c r="AF64" s="39"/>
      <c r="AG64" s="39"/>
      <c r="AH64" s="78"/>
      <c r="AI64" s="7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</row>
    <row r="65" spans="1:78" ht="13">
      <c r="A65" s="7" t="s">
        <v>52</v>
      </c>
      <c r="B65" s="8"/>
      <c r="C65" s="12">
        <f t="shared" si="10"/>
        <v>234.91262739238408</v>
      </c>
      <c r="D65" s="13">
        <f t="shared" si="7"/>
        <v>194.97748073567877</v>
      </c>
      <c r="E65" s="13">
        <f t="shared" si="11"/>
        <v>176.18447054428805</v>
      </c>
      <c r="F65" s="14"/>
      <c r="G65" s="2"/>
      <c r="H65" s="8"/>
      <c r="I65" s="15">
        <f t="shared" si="12"/>
        <v>341.38905671970826</v>
      </c>
      <c r="J65" s="16">
        <f t="shared" si="3"/>
        <v>283.35291707735786</v>
      </c>
      <c r="K65" s="17">
        <f t="shared" si="13"/>
        <v>256.04179253978123</v>
      </c>
      <c r="L65" s="14"/>
      <c r="M65" s="2"/>
      <c r="N65" s="8"/>
      <c r="O65" s="13">
        <v>13</v>
      </c>
      <c r="P65" s="13">
        <f t="shared" si="5"/>
        <v>9</v>
      </c>
      <c r="Q65" s="13">
        <f t="shared" si="14"/>
        <v>7.7990992294271511</v>
      </c>
      <c r="R65" s="34">
        <f t="shared" si="15"/>
        <v>7.0473788217715221</v>
      </c>
      <c r="S65" s="134">
        <f t="shared" si="9"/>
        <v>-4</v>
      </c>
      <c r="T65" s="14"/>
      <c r="U65" s="2"/>
      <c r="V65" s="8"/>
      <c r="W65" s="80">
        <v>55.116960140566157</v>
      </c>
      <c r="X65" s="72">
        <v>10.58267548117372</v>
      </c>
      <c r="Y65" s="72">
        <v>11.471057436674039</v>
      </c>
      <c r="Z65" s="72">
        <v>8070</v>
      </c>
      <c r="AA65" s="73">
        <v>94.598007232449845</v>
      </c>
      <c r="AB65" s="74">
        <v>15</v>
      </c>
      <c r="AC65" s="75">
        <v>0.7</v>
      </c>
      <c r="AD65" s="76">
        <v>1.4532597098302098</v>
      </c>
      <c r="AE65" s="70"/>
      <c r="AF65" s="39"/>
      <c r="AG65" s="39"/>
      <c r="AH65" s="78"/>
      <c r="AI65" s="7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</row>
    <row r="66" spans="1:78" ht="13">
      <c r="A66" s="7" t="s">
        <v>57</v>
      </c>
      <c r="B66" s="8"/>
      <c r="C66" s="12">
        <f t="shared" si="10"/>
        <v>122.08607033664833</v>
      </c>
      <c r="D66" s="13">
        <f t="shared" si="7"/>
        <v>101.33143837941812</v>
      </c>
      <c r="E66" s="13">
        <f t="shared" si="11"/>
        <v>91.56455275248625</v>
      </c>
      <c r="F66" s="14"/>
      <c r="G66" s="2"/>
      <c r="H66" s="8"/>
      <c r="I66" s="15">
        <f t="shared" si="12"/>
        <v>181.83687814260884</v>
      </c>
      <c r="J66" s="16">
        <f t="shared" si="3"/>
        <v>150.92460885836533</v>
      </c>
      <c r="K66" s="17">
        <f t="shared" si="13"/>
        <v>136.37765860695663</v>
      </c>
      <c r="L66" s="14"/>
      <c r="M66" s="2"/>
      <c r="N66" s="8"/>
      <c r="O66" s="13">
        <v>7</v>
      </c>
      <c r="P66" s="13">
        <f t="shared" si="5"/>
        <v>5</v>
      </c>
      <c r="Q66" s="13">
        <f t="shared" si="14"/>
        <v>4.0532575351767246</v>
      </c>
      <c r="R66" s="34">
        <f t="shared" si="15"/>
        <v>3.66258211009945</v>
      </c>
      <c r="S66" s="134">
        <f t="shared" si="9"/>
        <v>-2</v>
      </c>
      <c r="T66" s="14"/>
      <c r="U66" s="2"/>
      <c r="V66" s="8"/>
      <c r="W66" s="80">
        <v>29.870587424295131</v>
      </c>
      <c r="X66" s="72">
        <v>4.2946734478196484</v>
      </c>
      <c r="Y66" s="72">
        <v>9.00840668271689</v>
      </c>
      <c r="Z66" s="72">
        <v>6990</v>
      </c>
      <c r="AA66" s="73">
        <v>80.471891291071159</v>
      </c>
      <c r="AB66" s="74">
        <v>13</v>
      </c>
      <c r="AC66" s="75">
        <v>0.7</v>
      </c>
      <c r="AD66" s="76">
        <v>1.4894154397893193</v>
      </c>
      <c r="AE66" s="70"/>
      <c r="AF66" s="39"/>
      <c r="AG66" s="39"/>
      <c r="AH66" s="78"/>
      <c r="AI66" s="7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</row>
    <row r="67" spans="1:78" ht="13">
      <c r="A67" s="2" t="s">
        <v>53</v>
      </c>
      <c r="B67" s="8"/>
      <c r="C67" s="12">
        <f t="shared" si="10"/>
        <v>214.78051907095607</v>
      </c>
      <c r="D67" s="13">
        <f t="shared" si="7"/>
        <v>178.26783082889352</v>
      </c>
      <c r="E67" s="13">
        <f t="shared" si="11"/>
        <v>161.08538930321706</v>
      </c>
      <c r="F67" s="14"/>
      <c r="G67" s="2"/>
      <c r="H67" s="8"/>
      <c r="I67" s="15">
        <f t="shared" si="12"/>
        <v>309.26300671541111</v>
      </c>
      <c r="J67" s="16">
        <f t="shared" si="3"/>
        <v>256.68829557379121</v>
      </c>
      <c r="K67" s="17">
        <f t="shared" si="13"/>
        <v>231.94725503655832</v>
      </c>
      <c r="L67" s="14"/>
      <c r="M67" s="2"/>
      <c r="N67" s="8"/>
      <c r="O67" s="13">
        <v>12</v>
      </c>
      <c r="P67" s="13">
        <f t="shared" si="5"/>
        <v>9</v>
      </c>
      <c r="Q67" s="13">
        <f t="shared" si="14"/>
        <v>7.130713233155741</v>
      </c>
      <c r="R67" s="34">
        <f t="shared" si="15"/>
        <v>6.4434155721286821</v>
      </c>
      <c r="S67" s="134">
        <f t="shared" si="9"/>
        <v>-3</v>
      </c>
      <c r="T67" s="14"/>
      <c r="U67" s="2"/>
      <c r="V67" s="8"/>
      <c r="W67" s="80">
        <v>42.528446565108268</v>
      </c>
      <c r="X67" s="72">
        <v>16.832083917002269</v>
      </c>
      <c r="Y67" s="72">
        <v>10.2463247096247</v>
      </c>
      <c r="Z67" s="72">
        <v>7610</v>
      </c>
      <c r="AA67" s="73">
        <v>91.882797293753754</v>
      </c>
      <c r="AB67" s="74">
        <v>14</v>
      </c>
      <c r="AC67" s="75">
        <v>0.7</v>
      </c>
      <c r="AD67" s="76">
        <v>1.4399025016474669</v>
      </c>
      <c r="AE67" s="70"/>
      <c r="AF67" s="39"/>
      <c r="AG67" s="39"/>
      <c r="AH67" s="78"/>
      <c r="AI67" s="7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</row>
    <row r="68" spans="1:78" ht="13">
      <c r="A68" s="2" t="s">
        <v>59</v>
      </c>
      <c r="B68" s="8"/>
      <c r="C68" s="12">
        <f t="shared" si="10"/>
        <v>297.74779542121456</v>
      </c>
      <c r="D68" s="13">
        <f t="shared" si="7"/>
        <v>247.13067019960806</v>
      </c>
      <c r="E68" s="13">
        <f t="shared" si="11"/>
        <v>223.31084656591094</v>
      </c>
      <c r="F68" s="14"/>
      <c r="G68" s="2"/>
      <c r="H68" s="8"/>
      <c r="I68" s="15">
        <f t="shared" si="12"/>
        <v>362.26947350165983</v>
      </c>
      <c r="J68" s="16">
        <f t="shared" si="3"/>
        <v>300.68366300637763</v>
      </c>
      <c r="K68" s="17">
        <f t="shared" si="13"/>
        <v>271.70210512624487</v>
      </c>
      <c r="L68" s="14"/>
      <c r="M68" s="2"/>
      <c r="N68" s="8"/>
      <c r="O68" s="13">
        <v>16</v>
      </c>
      <c r="P68" s="13">
        <f t="shared" si="5"/>
        <v>12</v>
      </c>
      <c r="Q68" s="13">
        <f t="shared" si="14"/>
        <v>9.8852268079843224</v>
      </c>
      <c r="R68" s="34">
        <f t="shared" si="15"/>
        <v>8.9324338626364366</v>
      </c>
      <c r="S68" s="134">
        <f t="shared" si="9"/>
        <v>-4</v>
      </c>
      <c r="T68" s="14"/>
      <c r="U68" s="2"/>
      <c r="V68" s="8"/>
      <c r="W68" s="80">
        <v>35.052785451197053</v>
      </c>
      <c r="X68" s="72">
        <v>5.0427568403051826</v>
      </c>
      <c r="Y68" s="72">
        <v>6.4856731781110231</v>
      </c>
      <c r="Z68" s="72">
        <v>1350</v>
      </c>
      <c r="AA68" s="73">
        <v>32.512490933829</v>
      </c>
      <c r="AB68" s="74">
        <v>7</v>
      </c>
      <c r="AC68" s="75">
        <v>0.7</v>
      </c>
      <c r="AD68" s="76">
        <v>1.2166990959216624</v>
      </c>
      <c r="AE68" s="70"/>
      <c r="AF68" s="39"/>
      <c r="AG68" s="39"/>
      <c r="AH68" s="78"/>
      <c r="AI68" s="7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</row>
    <row r="69" spans="1:78" ht="13">
      <c r="A69" s="2" t="s">
        <v>36</v>
      </c>
      <c r="B69" s="8"/>
      <c r="C69" s="12">
        <f t="shared" si="10"/>
        <v>328.27486819071254</v>
      </c>
      <c r="D69" s="13">
        <f t="shared" si="7"/>
        <v>272.46814059829137</v>
      </c>
      <c r="E69" s="13">
        <f t="shared" si="11"/>
        <v>246.20615114303439</v>
      </c>
      <c r="F69" s="14"/>
      <c r="G69" s="2"/>
      <c r="H69" s="8"/>
      <c r="I69" s="15">
        <f t="shared" si="12"/>
        <v>425.06615151270114</v>
      </c>
      <c r="J69" s="16">
        <f t="shared" si="3"/>
        <v>352.80490575554194</v>
      </c>
      <c r="K69" s="17">
        <f t="shared" si="13"/>
        <v>318.79961363452583</v>
      </c>
      <c r="L69" s="14"/>
      <c r="M69" s="2"/>
      <c r="N69" s="8"/>
      <c r="O69" s="13">
        <v>18</v>
      </c>
      <c r="P69" s="13">
        <f t="shared" si="5"/>
        <v>13</v>
      </c>
      <c r="Q69" s="13">
        <f t="shared" si="14"/>
        <v>10.898725623931655</v>
      </c>
      <c r="R69" s="34">
        <f t="shared" si="15"/>
        <v>9.8482460457213747</v>
      </c>
      <c r="S69" s="134">
        <f t="shared" si="9"/>
        <v>-5</v>
      </c>
      <c r="T69" s="14"/>
      <c r="U69" s="2"/>
      <c r="V69" s="8"/>
      <c r="W69" s="80">
        <v>53.958333333333329</v>
      </c>
      <c r="X69" s="72">
        <v>5.208333333333333</v>
      </c>
      <c r="Y69" s="72">
        <v>10.33333333333333</v>
      </c>
      <c r="Z69" s="72">
        <v>3460</v>
      </c>
      <c r="AA69" s="73">
        <v>62.157246340935409</v>
      </c>
      <c r="AB69" s="74">
        <v>11</v>
      </c>
      <c r="AC69" s="75">
        <v>0.7</v>
      </c>
      <c r="AD69" s="76">
        <v>1.2948482893480513</v>
      </c>
      <c r="AE69" s="70"/>
      <c r="AF69" s="39"/>
      <c r="AG69" s="39"/>
      <c r="AH69" s="78"/>
      <c r="AI69" s="7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</row>
    <row r="70" spans="1:78" ht="13">
      <c r="A70" s="7" t="s">
        <v>321</v>
      </c>
      <c r="B70" s="8"/>
      <c r="C70" s="12">
        <f t="shared" si="10"/>
        <v>214.5855615870542</v>
      </c>
      <c r="D70" s="13">
        <f t="shared" si="7"/>
        <v>178.10601611725497</v>
      </c>
      <c r="E70" s="13">
        <f t="shared" si="11"/>
        <v>160.93917119029066</v>
      </c>
      <c r="F70" s="14"/>
      <c r="G70" s="2"/>
      <c r="H70" s="8"/>
      <c r="I70" s="15">
        <f t="shared" si="12"/>
        <v>319.59605422180658</v>
      </c>
      <c r="J70" s="16">
        <f t="shared" si="3"/>
        <v>265.26472500409943</v>
      </c>
      <c r="K70" s="17">
        <f t="shared" si="13"/>
        <v>239.69704066635495</v>
      </c>
      <c r="L70" s="14"/>
      <c r="M70" s="2"/>
      <c r="N70" s="8"/>
      <c r="O70" s="13">
        <v>12</v>
      </c>
      <c r="P70" s="13">
        <f t="shared" si="5"/>
        <v>9</v>
      </c>
      <c r="Q70" s="13">
        <f t="shared" si="14"/>
        <v>7.1242406446901985</v>
      </c>
      <c r="R70" s="34">
        <f t="shared" si="15"/>
        <v>6.4375668476116266</v>
      </c>
      <c r="S70" s="134">
        <f t="shared" si="9"/>
        <v>-3</v>
      </c>
      <c r="T70" s="14"/>
      <c r="U70" s="2"/>
      <c r="V70" s="8"/>
      <c r="W70" s="80">
        <v>54.274820239932538</v>
      </c>
      <c r="X70" s="72">
        <v>5.920025085628307</v>
      </c>
      <c r="Y70" s="72">
        <v>15.40786914663378</v>
      </c>
      <c r="Z70" s="72">
        <v>8460</v>
      </c>
      <c r="AA70" s="73">
        <v>96.839709240986792</v>
      </c>
      <c r="AB70" s="74">
        <v>16</v>
      </c>
      <c r="AC70" s="75">
        <v>0.7</v>
      </c>
      <c r="AD70" s="76">
        <v>1.489364204460472</v>
      </c>
      <c r="AE70" s="70"/>
      <c r="AF70" s="39"/>
      <c r="AG70" s="39"/>
      <c r="AH70" s="78"/>
      <c r="AI70" s="7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</row>
    <row r="71" spans="1:78" ht="13">
      <c r="A71" s="7" t="s">
        <v>322</v>
      </c>
      <c r="B71" s="8"/>
      <c r="C71" s="12">
        <f t="shared" si="10"/>
        <v>125.74658203511969</v>
      </c>
      <c r="D71" s="13">
        <f t="shared" si="7"/>
        <v>104.36966308914934</v>
      </c>
      <c r="E71" s="13">
        <f t="shared" si="11"/>
        <v>94.309936526339769</v>
      </c>
      <c r="F71" s="14"/>
      <c r="G71" s="2"/>
      <c r="H71" s="8"/>
      <c r="I71" s="15">
        <f t="shared" si="12"/>
        <v>167.12958466280875</v>
      </c>
      <c r="J71" s="16">
        <f t="shared" si="3"/>
        <v>138.71755527013127</v>
      </c>
      <c r="K71" s="17">
        <f t="shared" si="13"/>
        <v>125.34718849710657</v>
      </c>
      <c r="L71" s="14"/>
      <c r="M71" s="2"/>
      <c r="N71" s="8"/>
      <c r="O71" s="13">
        <v>7</v>
      </c>
      <c r="P71" s="13">
        <f t="shared" si="5"/>
        <v>5</v>
      </c>
      <c r="Q71" s="13">
        <f t="shared" si="14"/>
        <v>4.1747865235659738</v>
      </c>
      <c r="R71" s="34">
        <f t="shared" si="15"/>
        <v>3.7723974610535906</v>
      </c>
      <c r="S71" s="134">
        <f t="shared" si="9"/>
        <v>-2</v>
      </c>
      <c r="T71" s="14"/>
      <c r="U71" s="2"/>
      <c r="V71" s="8"/>
      <c r="W71" s="80">
        <v>20.556267875434461</v>
      </c>
      <c r="X71" s="72">
        <v>2.4947814476754981</v>
      </c>
      <c r="Y71" s="72">
        <v>6.8261739050384049</v>
      </c>
      <c r="Z71" s="72">
        <v>2140</v>
      </c>
      <c r="AA71" s="73">
        <v>37.107011362861371</v>
      </c>
      <c r="AB71" s="74">
        <v>7</v>
      </c>
      <c r="AC71" s="75">
        <v>0.7</v>
      </c>
      <c r="AD71" s="76">
        <v>1.3290984292211714</v>
      </c>
      <c r="AE71" s="70"/>
      <c r="AF71" s="39"/>
      <c r="AG71" s="39"/>
      <c r="AH71" s="78"/>
      <c r="AI71" s="7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</row>
    <row r="72" spans="1:78" ht="13">
      <c r="A72" s="7"/>
      <c r="B72" s="2"/>
      <c r="C72" s="12"/>
      <c r="D72" s="13"/>
      <c r="E72" s="13"/>
      <c r="F72" s="2"/>
      <c r="G72" s="2"/>
      <c r="H72" s="2"/>
      <c r="I72" s="15"/>
      <c r="J72" s="16"/>
      <c r="K72" s="17"/>
      <c r="L72" s="2"/>
      <c r="M72" s="2"/>
      <c r="N72" s="2"/>
      <c r="O72" s="13"/>
      <c r="P72" s="13"/>
      <c r="Q72" s="13"/>
      <c r="R72" s="22"/>
      <c r="S72" s="114"/>
      <c r="T72" s="22"/>
      <c r="U72" s="22"/>
      <c r="V72" s="2"/>
      <c r="W72" s="80"/>
      <c r="X72" s="72"/>
      <c r="Y72" s="72"/>
      <c r="Z72" s="72"/>
      <c r="AA72" s="73"/>
      <c r="AB72" s="74"/>
      <c r="AC72" s="75"/>
      <c r="AD72" s="76"/>
      <c r="AE72" s="70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</row>
    <row r="73" spans="1:78" ht="13">
      <c r="A73" s="23" t="s">
        <v>72</v>
      </c>
      <c r="B73" s="2"/>
      <c r="C73" s="12"/>
      <c r="D73" s="13"/>
      <c r="E73" s="13"/>
      <c r="F73" s="2"/>
      <c r="G73" s="2"/>
      <c r="H73" s="2"/>
      <c r="I73" s="15"/>
      <c r="J73" s="16"/>
      <c r="K73" s="17"/>
      <c r="L73" s="2"/>
      <c r="M73" s="2"/>
      <c r="N73" s="2"/>
      <c r="O73" s="13"/>
      <c r="P73" s="13"/>
      <c r="Q73" s="13"/>
      <c r="R73" s="22"/>
      <c r="S73" s="114"/>
      <c r="T73" s="22"/>
      <c r="U73" s="22"/>
      <c r="V73" s="2"/>
      <c r="W73" s="80"/>
      <c r="X73" s="72"/>
      <c r="Y73" s="72"/>
      <c r="Z73" s="72"/>
      <c r="AA73" s="73"/>
      <c r="AB73" s="74"/>
      <c r="AC73" s="75"/>
      <c r="AD73" s="76"/>
      <c r="AE73" s="70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</row>
    <row r="74" spans="1:78" ht="13">
      <c r="A74" s="7"/>
      <c r="B74" s="2"/>
      <c r="C74" s="12"/>
      <c r="D74" s="13"/>
      <c r="E74" s="13"/>
      <c r="F74" s="2"/>
      <c r="G74" s="2"/>
      <c r="H74" s="2"/>
      <c r="I74" s="15"/>
      <c r="J74" s="16"/>
      <c r="K74" s="17"/>
      <c r="L74" s="2"/>
      <c r="M74" s="2"/>
      <c r="N74" s="2"/>
      <c r="O74" s="13"/>
      <c r="P74" s="13"/>
      <c r="Q74" s="13"/>
      <c r="R74" s="22"/>
      <c r="S74" s="114"/>
      <c r="T74" s="22"/>
      <c r="U74" s="22"/>
      <c r="V74" s="2"/>
      <c r="W74" s="80"/>
      <c r="X74" s="72"/>
      <c r="Y74" s="72"/>
      <c r="Z74" s="72"/>
      <c r="AA74" s="73"/>
      <c r="AB74" s="74"/>
      <c r="AC74" s="75"/>
      <c r="AD74" s="76"/>
      <c r="AE74" s="70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</row>
    <row r="75" spans="1:78" ht="13">
      <c r="A75" s="7" t="s">
        <v>323</v>
      </c>
      <c r="B75" s="2"/>
      <c r="C75" s="12"/>
      <c r="D75" s="13"/>
      <c r="E75" s="13"/>
      <c r="F75" s="2"/>
      <c r="G75" s="2"/>
      <c r="H75" s="2"/>
      <c r="I75" s="15"/>
      <c r="J75" s="16"/>
      <c r="K75" s="17"/>
      <c r="L75" s="2"/>
      <c r="M75" s="2"/>
      <c r="N75" s="2"/>
      <c r="O75" s="13"/>
      <c r="P75" s="13"/>
      <c r="Q75" s="13"/>
      <c r="R75" s="22"/>
      <c r="S75" s="114"/>
      <c r="T75" s="22"/>
      <c r="U75" s="22"/>
      <c r="V75" s="2"/>
      <c r="W75" s="80"/>
      <c r="X75" s="72"/>
      <c r="Y75" s="72"/>
      <c r="Z75" s="72"/>
      <c r="AA75" s="73"/>
      <c r="AB75" s="74"/>
      <c r="AC75" s="75"/>
      <c r="AD75" s="76"/>
      <c r="AE75" s="70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</row>
    <row r="76" spans="1:78">
      <c r="A76" s="7"/>
      <c r="B76" s="2"/>
      <c r="C76" s="6"/>
      <c r="D76" s="6"/>
      <c r="E76" s="6"/>
      <c r="F76" s="2"/>
      <c r="G76" s="2"/>
      <c r="H76" s="2"/>
      <c r="I76" s="6"/>
      <c r="J76" s="6"/>
      <c r="K76" s="6"/>
      <c r="L76" s="6"/>
      <c r="M76" s="6"/>
      <c r="N76" s="6"/>
      <c r="O76" s="6"/>
      <c r="P76" s="6"/>
      <c r="Q76" s="6"/>
      <c r="R76" s="2"/>
      <c r="S76" s="114"/>
      <c r="T76" s="2"/>
      <c r="U76" s="2"/>
      <c r="V76" s="2"/>
      <c r="W76" s="60"/>
      <c r="X76" s="81"/>
      <c r="Y76" s="81"/>
      <c r="Z76" s="81"/>
      <c r="AA76" s="82"/>
      <c r="AB76" s="82"/>
      <c r="AC76" s="82"/>
      <c r="AD76" s="83"/>
      <c r="AE76" s="84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</row>
    <row r="77" spans="1:78">
      <c r="A77" s="85"/>
      <c r="B77" s="39"/>
      <c r="C77" s="86"/>
      <c r="D77" s="86"/>
      <c r="E77" s="86"/>
      <c r="F77" s="39"/>
      <c r="G77" s="39"/>
      <c r="H77" s="39"/>
      <c r="I77" s="86"/>
      <c r="J77" s="86"/>
      <c r="K77" s="86"/>
      <c r="L77" s="86"/>
      <c r="M77" s="86"/>
      <c r="N77" s="86"/>
      <c r="O77" s="86"/>
      <c r="P77" s="86"/>
      <c r="Q77" s="86"/>
      <c r="R77" s="39"/>
      <c r="S77" s="40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</row>
    <row r="78" spans="1:78">
      <c r="A78" s="85"/>
      <c r="B78" s="39"/>
      <c r="C78" s="86"/>
      <c r="D78" s="86"/>
      <c r="E78" s="86"/>
      <c r="F78" s="39"/>
      <c r="G78" s="39"/>
      <c r="H78" s="39"/>
      <c r="I78" s="86"/>
      <c r="J78" s="86"/>
      <c r="K78" s="86"/>
      <c r="L78" s="86"/>
      <c r="M78" s="86"/>
      <c r="N78" s="86"/>
      <c r="O78" s="86"/>
      <c r="P78" s="86"/>
      <c r="Q78" s="86"/>
      <c r="R78" s="39"/>
      <c r="S78" s="40"/>
      <c r="T78" s="39"/>
      <c r="U78" s="39"/>
      <c r="V78" s="39"/>
      <c r="W78" s="87"/>
      <c r="X78" s="39"/>
      <c r="Y78" s="39"/>
      <c r="Z78" s="39"/>
      <c r="AA78" s="39"/>
      <c r="AB78" s="39"/>
      <c r="AC78" s="88"/>
      <c r="AD78" s="88"/>
      <c r="AE78" s="8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</row>
    <row r="79" spans="1:78">
      <c r="A79" s="85"/>
      <c r="B79" s="39"/>
      <c r="C79" s="86"/>
      <c r="D79" s="86"/>
      <c r="E79" s="86"/>
      <c r="F79" s="39"/>
      <c r="G79" s="39"/>
      <c r="H79" s="39"/>
      <c r="I79" s="86"/>
      <c r="J79" s="86"/>
      <c r="K79" s="86"/>
      <c r="L79" s="86"/>
      <c r="M79" s="86"/>
      <c r="N79" s="86"/>
      <c r="O79" s="86"/>
      <c r="P79" s="86"/>
      <c r="Q79" s="86"/>
      <c r="R79" s="39"/>
      <c r="S79" s="40"/>
      <c r="T79" s="39"/>
      <c r="U79" s="39"/>
      <c r="V79" s="39"/>
      <c r="W79" s="87"/>
      <c r="X79" s="39"/>
      <c r="Y79" s="39"/>
      <c r="Z79" s="39"/>
      <c r="AA79" s="39"/>
      <c r="AB79" s="39"/>
      <c r="AC79" s="88"/>
      <c r="AD79" s="88"/>
      <c r="AE79" s="8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</row>
    <row r="80" spans="1:78">
      <c r="A80" s="85"/>
      <c r="B80" s="39"/>
      <c r="C80" s="86"/>
      <c r="D80" s="86"/>
      <c r="E80" s="86"/>
      <c r="F80" s="39"/>
      <c r="G80" s="39"/>
      <c r="H80" s="39"/>
      <c r="I80" s="86"/>
      <c r="J80" s="86"/>
      <c r="K80" s="86"/>
      <c r="L80" s="86"/>
      <c r="M80" s="86"/>
      <c r="N80" s="86"/>
      <c r="O80" s="86"/>
      <c r="P80" s="86"/>
      <c r="Q80" s="86"/>
      <c r="R80" s="39"/>
      <c r="S80" s="40"/>
      <c r="T80" s="39"/>
      <c r="U80" s="39"/>
      <c r="V80" s="39"/>
      <c r="W80" s="87"/>
      <c r="X80" s="39"/>
      <c r="Y80" s="39"/>
      <c r="Z80" s="39"/>
      <c r="AA80" s="39"/>
      <c r="AB80" s="39"/>
      <c r="AC80" s="88"/>
      <c r="AD80" s="88"/>
      <c r="AE80" s="8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</row>
    <row r="81" spans="1:78">
      <c r="A81" s="85"/>
      <c r="B81" s="39"/>
      <c r="C81" s="86"/>
      <c r="D81" s="86"/>
      <c r="E81" s="86"/>
      <c r="F81" s="39"/>
      <c r="G81" s="39"/>
      <c r="H81" s="39"/>
      <c r="I81" s="86"/>
      <c r="J81" s="86"/>
      <c r="K81" s="86"/>
      <c r="L81" s="86"/>
      <c r="M81" s="86"/>
      <c r="N81" s="86"/>
      <c r="O81" s="86"/>
      <c r="P81" s="86"/>
      <c r="Q81" s="86"/>
      <c r="R81" s="39"/>
      <c r="S81" s="40"/>
      <c r="T81" s="39"/>
      <c r="U81" s="39"/>
      <c r="V81" s="39"/>
      <c r="W81" s="87"/>
      <c r="X81" s="39"/>
      <c r="Y81" s="39"/>
      <c r="Z81" s="39"/>
      <c r="AA81" s="39"/>
      <c r="AB81" s="39"/>
      <c r="AC81" s="88"/>
      <c r="AD81" s="88"/>
      <c r="AE81" s="8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</row>
    <row r="82" spans="1:78">
      <c r="A82" s="85"/>
      <c r="B82" s="39"/>
      <c r="C82" s="86"/>
      <c r="D82" s="86"/>
      <c r="E82" s="86"/>
      <c r="F82" s="39"/>
      <c r="G82" s="39"/>
      <c r="H82" s="39"/>
      <c r="I82" s="86"/>
      <c r="J82" s="86"/>
      <c r="K82" s="86"/>
      <c r="L82" s="86"/>
      <c r="M82" s="86"/>
      <c r="N82" s="86"/>
      <c r="O82" s="86"/>
      <c r="P82" s="86"/>
      <c r="Q82" s="86"/>
      <c r="R82" s="39"/>
      <c r="S82" s="40"/>
      <c r="T82" s="39"/>
      <c r="U82" s="39"/>
      <c r="V82" s="39"/>
      <c r="W82" s="87"/>
      <c r="X82" s="39"/>
      <c r="Y82" s="39"/>
      <c r="Z82" s="39"/>
      <c r="AA82" s="39"/>
      <c r="AB82" s="39"/>
      <c r="AC82" s="88"/>
      <c r="AD82" s="88"/>
      <c r="AE82" s="8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</row>
    <row r="83" spans="1:78">
      <c r="A83" s="85"/>
      <c r="B83" s="39"/>
      <c r="C83" s="86"/>
      <c r="D83" s="86"/>
      <c r="E83" s="86"/>
      <c r="F83" s="39"/>
      <c r="G83" s="39"/>
      <c r="H83" s="39"/>
      <c r="I83" s="86"/>
      <c r="J83" s="86"/>
      <c r="K83" s="86"/>
      <c r="L83" s="86"/>
      <c r="M83" s="86"/>
      <c r="N83" s="86"/>
      <c r="O83" s="86"/>
      <c r="P83" s="86"/>
      <c r="Q83" s="86"/>
      <c r="R83" s="39"/>
      <c r="S83" s="40"/>
      <c r="T83" s="39"/>
      <c r="U83" s="39"/>
      <c r="V83" s="39"/>
      <c r="W83" s="87"/>
      <c r="X83" s="39"/>
      <c r="Y83" s="39"/>
      <c r="Z83" s="39"/>
      <c r="AA83" s="39"/>
      <c r="AB83" s="39"/>
      <c r="AC83" s="88"/>
      <c r="AD83" s="88"/>
      <c r="AE83" s="8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</row>
    <row r="84" spans="1:78">
      <c r="A84" s="85"/>
      <c r="B84" s="39"/>
      <c r="C84" s="86"/>
      <c r="D84" s="86"/>
      <c r="E84" s="86"/>
      <c r="F84" s="39"/>
      <c r="G84" s="39"/>
      <c r="H84" s="39"/>
      <c r="I84" s="86"/>
      <c r="J84" s="86"/>
      <c r="K84" s="86"/>
      <c r="L84" s="86"/>
      <c r="M84" s="86"/>
      <c r="N84" s="86"/>
      <c r="O84" s="86"/>
      <c r="P84" s="86"/>
      <c r="Q84" s="86"/>
      <c r="R84" s="39"/>
      <c r="S84" s="40"/>
      <c r="T84" s="39"/>
      <c r="U84" s="39"/>
      <c r="V84" s="39"/>
      <c r="W84" s="87"/>
      <c r="X84" s="39"/>
      <c r="Y84" s="39"/>
      <c r="Z84" s="39"/>
      <c r="AA84" s="39"/>
      <c r="AB84" s="39"/>
      <c r="AC84" s="88"/>
      <c r="AD84" s="88"/>
      <c r="AE84" s="8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</row>
    <row r="85" spans="1:78">
      <c r="A85" s="85"/>
      <c r="B85" s="39"/>
      <c r="C85" s="86"/>
      <c r="D85" s="86"/>
      <c r="E85" s="86"/>
      <c r="F85" s="39"/>
      <c r="G85" s="39"/>
      <c r="H85" s="39"/>
      <c r="I85" s="86"/>
      <c r="J85" s="86"/>
      <c r="K85" s="86"/>
      <c r="L85" s="86"/>
      <c r="M85" s="86"/>
      <c r="N85" s="86"/>
      <c r="O85" s="86"/>
      <c r="P85" s="86"/>
      <c r="Q85" s="86"/>
      <c r="R85" s="39"/>
      <c r="S85" s="40"/>
      <c r="T85" s="39"/>
      <c r="U85" s="39"/>
      <c r="V85" s="39"/>
      <c r="W85" s="87"/>
      <c r="X85" s="39"/>
      <c r="Y85" s="39"/>
      <c r="Z85" s="39"/>
      <c r="AA85" s="39"/>
      <c r="AB85" s="39"/>
      <c r="AC85" s="88"/>
      <c r="AD85" s="88"/>
      <c r="AE85" s="8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</row>
    <row r="86" spans="1:78">
      <c r="A86" s="85"/>
      <c r="B86" s="39"/>
      <c r="C86" s="86"/>
      <c r="D86" s="86"/>
      <c r="E86" s="86"/>
      <c r="F86" s="39"/>
      <c r="G86" s="39"/>
      <c r="H86" s="39"/>
      <c r="I86" s="86"/>
      <c r="J86" s="86"/>
      <c r="K86" s="86"/>
      <c r="L86" s="86"/>
      <c r="M86" s="86"/>
      <c r="N86" s="86"/>
      <c r="O86" s="86"/>
      <c r="P86" s="86"/>
      <c r="Q86" s="86"/>
      <c r="R86" s="39"/>
      <c r="S86" s="40"/>
      <c r="T86" s="39"/>
      <c r="U86" s="39"/>
      <c r="V86" s="39"/>
      <c r="W86" s="87"/>
      <c r="X86" s="39"/>
      <c r="Y86" s="39"/>
      <c r="Z86" s="39"/>
      <c r="AA86" s="39"/>
      <c r="AB86" s="39"/>
      <c r="AC86" s="88"/>
      <c r="AD86" s="88"/>
      <c r="AE86" s="8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</row>
    <row r="87" spans="1:78">
      <c r="A87" s="85"/>
      <c r="B87" s="39"/>
      <c r="C87" s="86"/>
      <c r="D87" s="86"/>
      <c r="E87" s="86"/>
      <c r="F87" s="39"/>
      <c r="G87" s="39"/>
      <c r="H87" s="39"/>
      <c r="I87" s="86"/>
      <c r="J87" s="86"/>
      <c r="K87" s="86"/>
      <c r="L87" s="86"/>
      <c r="M87" s="86"/>
      <c r="N87" s="86"/>
      <c r="O87" s="86"/>
      <c r="P87" s="86"/>
      <c r="Q87" s="86"/>
      <c r="R87" s="39"/>
      <c r="S87" s="40"/>
      <c r="T87" s="39"/>
      <c r="U87" s="39"/>
      <c r="V87" s="39"/>
      <c r="W87" s="87"/>
      <c r="X87" s="39"/>
      <c r="Y87" s="39"/>
      <c r="Z87" s="39"/>
      <c r="AA87" s="39"/>
      <c r="AB87" s="39"/>
      <c r="AC87" s="88"/>
      <c r="AD87" s="88"/>
      <c r="AE87" s="8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</row>
    <row r="88" spans="1:78">
      <c r="A88" s="85"/>
      <c r="B88" s="39"/>
      <c r="C88" s="86"/>
      <c r="D88" s="86"/>
      <c r="E88" s="86"/>
      <c r="F88" s="39"/>
      <c r="G88" s="39"/>
      <c r="H88" s="39"/>
      <c r="I88" s="86"/>
      <c r="J88" s="86"/>
      <c r="K88" s="86"/>
      <c r="L88" s="86"/>
      <c r="M88" s="86"/>
      <c r="N88" s="86"/>
      <c r="O88" s="86"/>
      <c r="P88" s="86"/>
      <c r="Q88" s="86"/>
      <c r="R88" s="39"/>
      <c r="S88" s="40"/>
      <c r="T88" s="39"/>
      <c r="U88" s="39"/>
      <c r="V88" s="39"/>
      <c r="W88" s="87"/>
      <c r="X88" s="39"/>
      <c r="Y88" s="39"/>
      <c r="Z88" s="39"/>
      <c r="AA88" s="39"/>
      <c r="AB88" s="39"/>
      <c r="AC88" s="88"/>
      <c r="AD88" s="88"/>
      <c r="AE88" s="8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</row>
    <row r="89" spans="1:78">
      <c r="A89" s="85"/>
      <c r="B89" s="39"/>
      <c r="C89" s="86"/>
      <c r="D89" s="86"/>
      <c r="E89" s="86"/>
      <c r="F89" s="39"/>
      <c r="G89" s="39"/>
      <c r="H89" s="39"/>
      <c r="I89" s="86"/>
      <c r="J89" s="86"/>
      <c r="K89" s="86"/>
      <c r="L89" s="86"/>
      <c r="M89" s="86"/>
      <c r="N89" s="86"/>
      <c r="O89" s="86"/>
      <c r="P89" s="86"/>
      <c r="Q89" s="86"/>
      <c r="R89" s="39"/>
      <c r="S89" s="40"/>
      <c r="T89" s="39"/>
      <c r="U89" s="39"/>
      <c r="V89" s="39"/>
      <c r="W89" s="87"/>
      <c r="X89" s="39"/>
      <c r="Y89" s="39"/>
      <c r="Z89" s="39"/>
      <c r="AA89" s="39"/>
      <c r="AB89" s="39"/>
      <c r="AC89" s="88"/>
      <c r="AD89" s="88"/>
      <c r="AE89" s="8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</row>
    <row r="90" spans="1:78">
      <c r="A90" s="85"/>
      <c r="B90" s="39"/>
      <c r="C90" s="86"/>
      <c r="D90" s="86"/>
      <c r="E90" s="86"/>
      <c r="F90" s="39"/>
      <c r="G90" s="39"/>
      <c r="H90" s="39"/>
      <c r="I90" s="86"/>
      <c r="J90" s="86"/>
      <c r="K90" s="86"/>
      <c r="L90" s="86"/>
      <c r="M90" s="86"/>
      <c r="N90" s="86"/>
      <c r="O90" s="86"/>
      <c r="P90" s="86"/>
      <c r="Q90" s="86"/>
      <c r="R90" s="39"/>
      <c r="S90" s="40"/>
      <c r="T90" s="39"/>
      <c r="U90" s="39"/>
      <c r="V90" s="39"/>
      <c r="W90" s="87"/>
      <c r="X90" s="39"/>
      <c r="Y90" s="39"/>
      <c r="Z90" s="39"/>
      <c r="AA90" s="39"/>
      <c r="AB90" s="39"/>
      <c r="AC90" s="88"/>
      <c r="AD90" s="88"/>
      <c r="AE90" s="8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</row>
    <row r="91" spans="1:78">
      <c r="A91" s="85"/>
      <c r="B91" s="39"/>
      <c r="C91" s="86"/>
      <c r="D91" s="86"/>
      <c r="E91" s="86"/>
      <c r="F91" s="39"/>
      <c r="G91" s="39"/>
      <c r="H91" s="39"/>
      <c r="I91" s="86"/>
      <c r="J91" s="86"/>
      <c r="K91" s="86"/>
      <c r="L91" s="86"/>
      <c r="M91" s="86"/>
      <c r="N91" s="86"/>
      <c r="O91" s="86"/>
      <c r="P91" s="86"/>
      <c r="Q91" s="86"/>
      <c r="R91" s="39"/>
      <c r="S91" s="40"/>
      <c r="T91" s="39"/>
      <c r="U91" s="39"/>
      <c r="V91" s="39"/>
      <c r="W91" s="87"/>
      <c r="X91" s="39"/>
      <c r="Y91" s="39"/>
      <c r="Z91" s="39"/>
      <c r="AA91" s="39"/>
      <c r="AB91" s="39"/>
      <c r="AC91" s="88"/>
      <c r="AD91" s="88"/>
      <c r="AE91" s="8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</row>
    <row r="92" spans="1:78">
      <c r="A92" s="85"/>
      <c r="B92" s="39"/>
      <c r="C92" s="86"/>
      <c r="D92" s="86"/>
      <c r="E92" s="86"/>
      <c r="F92" s="39"/>
      <c r="G92" s="39"/>
      <c r="H92" s="39"/>
      <c r="I92" s="86"/>
      <c r="J92" s="86"/>
      <c r="K92" s="86"/>
      <c r="L92" s="86"/>
      <c r="M92" s="86"/>
      <c r="N92" s="86"/>
      <c r="O92" s="86"/>
      <c r="P92" s="86"/>
      <c r="Q92" s="86"/>
      <c r="R92" s="39"/>
      <c r="S92" s="40"/>
      <c r="T92" s="39"/>
      <c r="U92" s="39"/>
      <c r="V92" s="39"/>
      <c r="W92" s="87"/>
      <c r="X92" s="39"/>
      <c r="Y92" s="39"/>
      <c r="Z92" s="39"/>
      <c r="AA92" s="39"/>
      <c r="AB92" s="39"/>
      <c r="AC92" s="88"/>
      <c r="AD92" s="88"/>
      <c r="AE92" s="8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</row>
    <row r="93" spans="1:78">
      <c r="A93" s="85"/>
      <c r="B93" s="39"/>
      <c r="C93" s="86"/>
      <c r="D93" s="86"/>
      <c r="E93" s="86"/>
      <c r="F93" s="39"/>
      <c r="G93" s="39"/>
      <c r="H93" s="39"/>
      <c r="I93" s="86"/>
      <c r="J93" s="86"/>
      <c r="K93" s="86"/>
      <c r="L93" s="86"/>
      <c r="M93" s="86"/>
      <c r="N93" s="86"/>
      <c r="O93" s="86"/>
      <c r="P93" s="86"/>
      <c r="Q93" s="86"/>
      <c r="R93" s="39"/>
      <c r="S93" s="40"/>
      <c r="T93" s="39"/>
      <c r="U93" s="39"/>
      <c r="V93" s="39"/>
      <c r="W93" s="87"/>
      <c r="X93" s="39"/>
      <c r="Y93" s="39"/>
      <c r="Z93" s="39"/>
      <c r="AA93" s="39"/>
      <c r="AB93" s="39"/>
      <c r="AC93" s="88"/>
      <c r="AD93" s="88"/>
      <c r="AE93" s="8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</row>
    <row r="94" spans="1:78">
      <c r="A94" s="85"/>
      <c r="B94" s="39"/>
      <c r="C94" s="86"/>
      <c r="D94" s="86"/>
      <c r="E94" s="86"/>
      <c r="F94" s="39"/>
      <c r="G94" s="39"/>
      <c r="H94" s="39"/>
      <c r="I94" s="86"/>
      <c r="J94" s="86"/>
      <c r="K94" s="86"/>
      <c r="L94" s="86"/>
      <c r="M94" s="86"/>
      <c r="N94" s="86"/>
      <c r="O94" s="86"/>
      <c r="P94" s="86"/>
      <c r="Q94" s="86"/>
      <c r="R94" s="39"/>
      <c r="S94" s="40"/>
      <c r="T94" s="39"/>
      <c r="U94" s="39"/>
      <c r="V94" s="39"/>
      <c r="W94" s="87"/>
      <c r="X94" s="39"/>
      <c r="Y94" s="39"/>
      <c r="Z94" s="39"/>
      <c r="AA94" s="39"/>
      <c r="AB94" s="39"/>
      <c r="AC94" s="88"/>
      <c r="AD94" s="88"/>
      <c r="AE94" s="8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</row>
    <row r="95" spans="1:78">
      <c r="A95" s="85"/>
      <c r="B95" s="39"/>
      <c r="C95" s="86"/>
      <c r="D95" s="86"/>
      <c r="E95" s="86"/>
      <c r="F95" s="39"/>
      <c r="G95" s="39"/>
      <c r="H95" s="39"/>
      <c r="I95" s="86"/>
      <c r="J95" s="86"/>
      <c r="K95" s="86"/>
      <c r="L95" s="86"/>
      <c r="M95" s="86"/>
      <c r="N95" s="86"/>
      <c r="O95" s="86"/>
      <c r="P95" s="86"/>
      <c r="Q95" s="86"/>
      <c r="R95" s="39"/>
      <c r="S95" s="40"/>
      <c r="T95" s="39"/>
      <c r="U95" s="39"/>
      <c r="V95" s="39"/>
      <c r="W95" s="87"/>
      <c r="X95" s="39"/>
      <c r="Y95" s="39"/>
      <c r="Z95" s="39"/>
      <c r="AA95" s="39"/>
      <c r="AB95" s="39"/>
      <c r="AC95" s="88"/>
      <c r="AD95" s="88"/>
      <c r="AE95" s="8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</row>
    <row r="96" spans="1:78">
      <c r="A96" s="85"/>
      <c r="B96" s="39"/>
      <c r="C96" s="86"/>
      <c r="D96" s="86"/>
      <c r="E96" s="86"/>
      <c r="F96" s="39"/>
      <c r="G96" s="39"/>
      <c r="H96" s="39"/>
      <c r="I96" s="86"/>
      <c r="J96" s="86"/>
      <c r="K96" s="86"/>
      <c r="L96" s="86"/>
      <c r="M96" s="86"/>
      <c r="N96" s="86"/>
      <c r="O96" s="86"/>
      <c r="P96" s="86"/>
      <c r="Q96" s="86"/>
      <c r="R96" s="39"/>
      <c r="S96" s="40"/>
      <c r="T96" s="39"/>
      <c r="U96" s="39"/>
      <c r="V96" s="39"/>
      <c r="W96" s="87"/>
      <c r="X96" s="39"/>
      <c r="Y96" s="39"/>
      <c r="Z96" s="39"/>
      <c r="AA96" s="39"/>
      <c r="AB96" s="39"/>
      <c r="AC96" s="88"/>
      <c r="AD96" s="88"/>
      <c r="AE96" s="8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</row>
    <row r="97" spans="1:78">
      <c r="A97" s="85"/>
      <c r="B97" s="39"/>
      <c r="C97" s="86"/>
      <c r="D97" s="86"/>
      <c r="E97" s="86"/>
      <c r="F97" s="39"/>
      <c r="G97" s="39"/>
      <c r="H97" s="39"/>
      <c r="I97" s="86"/>
      <c r="J97" s="86"/>
      <c r="K97" s="86"/>
      <c r="L97" s="86"/>
      <c r="M97" s="86"/>
      <c r="N97" s="86"/>
      <c r="O97" s="86"/>
      <c r="P97" s="86"/>
      <c r="Q97" s="86"/>
      <c r="R97" s="39"/>
      <c r="S97" s="40"/>
      <c r="T97" s="39"/>
      <c r="U97" s="39"/>
      <c r="V97" s="39"/>
      <c r="W97" s="87"/>
      <c r="X97" s="39"/>
      <c r="Y97" s="39"/>
      <c r="Z97" s="39"/>
      <c r="AA97" s="39"/>
      <c r="AB97" s="39"/>
      <c r="AC97" s="88"/>
      <c r="AD97" s="88"/>
      <c r="AE97" s="8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</row>
    <row r="98" spans="1:78">
      <c r="A98" s="85"/>
      <c r="B98" s="39"/>
      <c r="C98" s="86"/>
      <c r="D98" s="86"/>
      <c r="E98" s="86"/>
      <c r="F98" s="39"/>
      <c r="G98" s="39"/>
      <c r="H98" s="39"/>
      <c r="I98" s="86"/>
      <c r="J98" s="86"/>
      <c r="K98" s="86"/>
      <c r="L98" s="86"/>
      <c r="M98" s="86"/>
      <c r="N98" s="86"/>
      <c r="O98" s="86"/>
      <c r="P98" s="86"/>
      <c r="Q98" s="86"/>
      <c r="R98" s="39"/>
      <c r="S98" s="40"/>
      <c r="T98" s="39"/>
      <c r="U98" s="39"/>
      <c r="V98" s="39"/>
      <c r="W98" s="87"/>
      <c r="X98" s="39"/>
      <c r="Y98" s="39"/>
      <c r="Z98" s="39"/>
      <c r="AA98" s="39"/>
      <c r="AB98" s="39"/>
      <c r="AC98" s="88"/>
      <c r="AD98" s="88"/>
      <c r="AE98" s="8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</row>
    <row r="99" spans="1:78">
      <c r="A99" s="85"/>
      <c r="B99" s="39"/>
      <c r="C99" s="86"/>
      <c r="D99" s="86"/>
      <c r="E99" s="86"/>
      <c r="F99" s="39"/>
      <c r="G99" s="39"/>
      <c r="H99" s="39"/>
      <c r="I99" s="86"/>
      <c r="J99" s="86"/>
      <c r="K99" s="86"/>
      <c r="L99" s="86"/>
      <c r="M99" s="86"/>
      <c r="N99" s="86"/>
      <c r="O99" s="86"/>
      <c r="P99" s="86"/>
      <c r="Q99" s="86"/>
      <c r="R99" s="39"/>
      <c r="S99" s="40"/>
      <c r="T99" s="39"/>
      <c r="U99" s="39"/>
      <c r="V99" s="39"/>
      <c r="W99" s="87"/>
      <c r="X99" s="39"/>
      <c r="Y99" s="39"/>
      <c r="Z99" s="39"/>
      <c r="AA99" s="39"/>
      <c r="AB99" s="39"/>
      <c r="AC99" s="88"/>
      <c r="AD99" s="88"/>
      <c r="AE99" s="8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</row>
    <row r="100" spans="1:78">
      <c r="A100" s="85"/>
      <c r="B100" s="39"/>
      <c r="C100" s="86"/>
      <c r="D100" s="86"/>
      <c r="E100" s="86"/>
      <c r="F100" s="39"/>
      <c r="G100" s="39"/>
      <c r="H100" s="39"/>
      <c r="I100" s="86"/>
      <c r="J100" s="86"/>
      <c r="K100" s="86"/>
      <c r="L100" s="86"/>
      <c r="M100" s="86"/>
      <c r="N100" s="86"/>
      <c r="O100" s="86"/>
      <c r="P100" s="86"/>
      <c r="Q100" s="86"/>
      <c r="R100" s="39"/>
      <c r="S100" s="40"/>
      <c r="T100" s="39"/>
      <c r="U100" s="39"/>
      <c r="V100" s="39"/>
      <c r="W100" s="87"/>
      <c r="X100" s="39"/>
      <c r="Y100" s="39"/>
      <c r="Z100" s="39"/>
      <c r="AA100" s="39"/>
      <c r="AB100" s="39"/>
      <c r="AC100" s="88"/>
      <c r="AD100" s="88"/>
      <c r="AE100" s="8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</row>
    <row r="101" spans="1:78">
      <c r="A101" s="85"/>
      <c r="B101" s="39"/>
      <c r="C101" s="86"/>
      <c r="D101" s="86"/>
      <c r="E101" s="86"/>
      <c r="F101" s="39"/>
      <c r="G101" s="39"/>
      <c r="H101" s="39"/>
      <c r="I101" s="86"/>
      <c r="J101" s="86"/>
      <c r="K101" s="86"/>
      <c r="L101" s="86"/>
      <c r="M101" s="86"/>
      <c r="N101" s="86"/>
      <c r="O101" s="86"/>
      <c r="P101" s="86"/>
      <c r="Q101" s="86"/>
      <c r="R101" s="39"/>
      <c r="S101" s="40"/>
      <c r="T101" s="39"/>
      <c r="U101" s="39"/>
      <c r="V101" s="39"/>
      <c r="W101" s="87"/>
      <c r="X101" s="39"/>
      <c r="Y101" s="39"/>
      <c r="Z101" s="39"/>
      <c r="AA101" s="39"/>
      <c r="AB101" s="39"/>
      <c r="AC101" s="88"/>
      <c r="AD101" s="88"/>
      <c r="AE101" s="8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</row>
    <row r="102" spans="1:78">
      <c r="A102" s="85"/>
      <c r="B102" s="39"/>
      <c r="C102" s="86"/>
      <c r="D102" s="86"/>
      <c r="E102" s="86"/>
      <c r="F102" s="39"/>
      <c r="G102" s="39"/>
      <c r="H102" s="39"/>
      <c r="I102" s="86"/>
      <c r="J102" s="86"/>
      <c r="K102" s="86"/>
      <c r="L102" s="86"/>
      <c r="M102" s="86"/>
      <c r="N102" s="86"/>
      <c r="O102" s="86"/>
      <c r="P102" s="86"/>
      <c r="Q102" s="86"/>
      <c r="R102" s="39"/>
      <c r="S102" s="40"/>
      <c r="T102" s="39"/>
      <c r="U102" s="39"/>
      <c r="V102" s="39"/>
      <c r="W102" s="87"/>
      <c r="X102" s="39"/>
      <c r="Y102" s="39"/>
      <c r="Z102" s="39"/>
      <c r="AA102" s="39"/>
      <c r="AB102" s="39"/>
      <c r="AC102" s="88"/>
      <c r="AD102" s="88"/>
      <c r="AE102" s="8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</row>
    <row r="103" spans="1:78">
      <c r="A103" s="85"/>
      <c r="B103" s="39"/>
      <c r="C103" s="86"/>
      <c r="D103" s="86"/>
      <c r="E103" s="86"/>
      <c r="F103" s="39"/>
      <c r="G103" s="39"/>
      <c r="H103" s="39"/>
      <c r="I103" s="86"/>
      <c r="J103" s="86"/>
      <c r="K103" s="86"/>
      <c r="L103" s="86"/>
      <c r="M103" s="86"/>
      <c r="N103" s="86"/>
      <c r="O103" s="86"/>
      <c r="P103" s="86"/>
      <c r="Q103" s="86"/>
      <c r="R103" s="39"/>
      <c r="S103" s="40"/>
      <c r="T103" s="39"/>
      <c r="U103" s="39"/>
      <c r="V103" s="39"/>
      <c r="W103" s="87"/>
      <c r="X103" s="39"/>
      <c r="Y103" s="39"/>
      <c r="Z103" s="39"/>
      <c r="AA103" s="39"/>
      <c r="AB103" s="39"/>
      <c r="AC103" s="88"/>
      <c r="AD103" s="88"/>
      <c r="AE103" s="8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</row>
    <row r="104" spans="1:78">
      <c r="A104" s="85"/>
      <c r="B104" s="39"/>
      <c r="C104" s="86"/>
      <c r="D104" s="86"/>
      <c r="E104" s="86"/>
      <c r="F104" s="39"/>
      <c r="G104" s="39"/>
      <c r="H104" s="39"/>
      <c r="I104" s="86"/>
      <c r="J104" s="86"/>
      <c r="K104" s="86"/>
      <c r="L104" s="86"/>
      <c r="M104" s="86"/>
      <c r="N104" s="86"/>
      <c r="O104" s="86"/>
      <c r="P104" s="86"/>
      <c r="Q104" s="86"/>
      <c r="R104" s="39"/>
      <c r="S104" s="40"/>
      <c r="T104" s="39"/>
      <c r="U104" s="39"/>
      <c r="V104" s="39"/>
      <c r="W104" s="87"/>
      <c r="X104" s="39"/>
      <c r="Y104" s="39"/>
      <c r="Z104" s="39"/>
      <c r="AA104" s="39"/>
      <c r="AB104" s="39"/>
      <c r="AC104" s="88"/>
      <c r="AD104" s="88"/>
      <c r="AE104" s="8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</row>
    <row r="105" spans="1:78">
      <c r="A105" s="85"/>
      <c r="B105" s="39"/>
      <c r="C105" s="86"/>
      <c r="D105" s="86"/>
      <c r="E105" s="86"/>
      <c r="F105" s="39"/>
      <c r="G105" s="39"/>
      <c r="H105" s="39"/>
      <c r="I105" s="86"/>
      <c r="J105" s="86"/>
      <c r="K105" s="86"/>
      <c r="L105" s="86"/>
      <c r="M105" s="86"/>
      <c r="N105" s="86"/>
      <c r="O105" s="86"/>
      <c r="P105" s="86"/>
      <c r="Q105" s="86"/>
      <c r="R105" s="39"/>
      <c r="S105" s="40"/>
      <c r="T105" s="39"/>
      <c r="U105" s="39"/>
      <c r="V105" s="39"/>
      <c r="W105" s="87"/>
      <c r="X105" s="39"/>
      <c r="Y105" s="39"/>
      <c r="Z105" s="39"/>
      <c r="AA105" s="39"/>
      <c r="AB105" s="39"/>
      <c r="AC105" s="88"/>
      <c r="AD105" s="88"/>
      <c r="AE105" s="8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</row>
    <row r="106" spans="1:78">
      <c r="A106" s="85"/>
      <c r="B106" s="39"/>
      <c r="C106" s="86"/>
      <c r="D106" s="86"/>
      <c r="E106" s="86"/>
      <c r="F106" s="39"/>
      <c r="G106" s="39"/>
      <c r="H106" s="39"/>
      <c r="I106" s="86"/>
      <c r="J106" s="86"/>
      <c r="K106" s="86"/>
      <c r="L106" s="86"/>
      <c r="M106" s="86"/>
      <c r="N106" s="86"/>
      <c r="O106" s="86"/>
      <c r="P106" s="86"/>
      <c r="Q106" s="86"/>
      <c r="R106" s="39"/>
      <c r="S106" s="40"/>
      <c r="T106" s="39"/>
      <c r="U106" s="39"/>
      <c r="V106" s="39"/>
      <c r="W106" s="87"/>
      <c r="X106" s="39"/>
      <c r="Y106" s="39"/>
      <c r="Z106" s="39"/>
      <c r="AA106" s="39"/>
      <c r="AB106" s="39"/>
      <c r="AC106" s="88"/>
      <c r="AD106" s="88"/>
      <c r="AE106" s="8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</row>
    <row r="107" spans="1:78">
      <c r="A107" s="85"/>
      <c r="B107" s="39"/>
      <c r="C107" s="86"/>
      <c r="D107" s="86"/>
      <c r="E107" s="86"/>
      <c r="F107" s="39"/>
      <c r="G107" s="39"/>
      <c r="H107" s="39"/>
      <c r="I107" s="86"/>
      <c r="J107" s="86"/>
      <c r="K107" s="86"/>
      <c r="L107" s="86"/>
      <c r="M107" s="86"/>
      <c r="N107" s="86"/>
      <c r="O107" s="86"/>
      <c r="P107" s="86"/>
      <c r="Q107" s="86"/>
      <c r="R107" s="39"/>
      <c r="S107" s="40"/>
      <c r="T107" s="39"/>
      <c r="U107" s="39"/>
      <c r="V107" s="39"/>
      <c r="W107" s="87"/>
      <c r="X107" s="39"/>
      <c r="Y107" s="39"/>
      <c r="Z107" s="39"/>
      <c r="AA107" s="39"/>
      <c r="AB107" s="39"/>
      <c r="AC107" s="88"/>
      <c r="AD107" s="88"/>
      <c r="AE107" s="8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</row>
    <row r="108" spans="1:78">
      <c r="A108" s="85"/>
      <c r="B108" s="39"/>
      <c r="C108" s="86"/>
      <c r="D108" s="86"/>
      <c r="E108" s="86"/>
      <c r="F108" s="39"/>
      <c r="G108" s="39"/>
      <c r="H108" s="39"/>
      <c r="I108" s="86"/>
      <c r="J108" s="86"/>
      <c r="K108" s="86"/>
      <c r="L108" s="86"/>
      <c r="M108" s="86"/>
      <c r="N108" s="86"/>
      <c r="O108" s="86"/>
      <c r="P108" s="86"/>
      <c r="Q108" s="86"/>
      <c r="R108" s="39"/>
      <c r="S108" s="40"/>
      <c r="T108" s="39"/>
      <c r="U108" s="39"/>
      <c r="V108" s="39"/>
      <c r="W108" s="87"/>
      <c r="X108" s="39"/>
      <c r="Y108" s="39"/>
      <c r="Z108" s="39"/>
      <c r="AA108" s="39"/>
      <c r="AB108" s="39"/>
      <c r="AC108" s="88"/>
      <c r="AD108" s="88"/>
      <c r="AE108" s="8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</row>
    <row r="109" spans="1:78">
      <c r="A109" s="85"/>
      <c r="B109" s="39"/>
      <c r="C109" s="86"/>
      <c r="D109" s="86"/>
      <c r="E109" s="86"/>
      <c r="F109" s="39"/>
      <c r="G109" s="39"/>
      <c r="H109" s="39"/>
      <c r="I109" s="86"/>
      <c r="J109" s="86"/>
      <c r="K109" s="86"/>
      <c r="L109" s="86"/>
      <c r="M109" s="86"/>
      <c r="N109" s="86"/>
      <c r="O109" s="86"/>
      <c r="P109" s="86"/>
      <c r="Q109" s="86"/>
      <c r="R109" s="39"/>
      <c r="S109" s="40"/>
      <c r="T109" s="39"/>
      <c r="U109" s="39"/>
      <c r="V109" s="39"/>
      <c r="W109" s="87"/>
      <c r="X109" s="39"/>
      <c r="Y109" s="39"/>
      <c r="Z109" s="39"/>
      <c r="AA109" s="39"/>
      <c r="AB109" s="39"/>
      <c r="AC109" s="88"/>
      <c r="AD109" s="88"/>
      <c r="AE109" s="8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</row>
    <row r="110" spans="1:78">
      <c r="A110" s="85"/>
      <c r="B110" s="39"/>
      <c r="C110" s="86"/>
      <c r="D110" s="86"/>
      <c r="E110" s="86"/>
      <c r="F110" s="39"/>
      <c r="G110" s="39"/>
      <c r="H110" s="39"/>
      <c r="I110" s="86"/>
      <c r="J110" s="86"/>
      <c r="K110" s="86"/>
      <c r="L110" s="86"/>
      <c r="M110" s="86"/>
      <c r="N110" s="86"/>
      <c r="O110" s="86"/>
      <c r="P110" s="86"/>
      <c r="Q110" s="86"/>
      <c r="R110" s="39"/>
      <c r="S110" s="40"/>
      <c r="T110" s="39"/>
      <c r="U110" s="39"/>
      <c r="V110" s="39"/>
      <c r="W110" s="87"/>
      <c r="X110" s="39"/>
      <c r="Y110" s="39"/>
      <c r="Z110" s="39"/>
      <c r="AA110" s="39"/>
      <c r="AB110" s="39"/>
      <c r="AC110" s="88"/>
      <c r="AD110" s="88"/>
      <c r="AE110" s="8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</row>
    <row r="111" spans="1:78">
      <c r="A111" s="85"/>
      <c r="B111" s="39"/>
      <c r="C111" s="86"/>
      <c r="D111" s="86"/>
      <c r="E111" s="86"/>
      <c r="F111" s="39"/>
      <c r="G111" s="39"/>
      <c r="H111" s="39"/>
      <c r="I111" s="86"/>
      <c r="J111" s="86"/>
      <c r="K111" s="86"/>
      <c r="L111" s="86"/>
      <c r="M111" s="86"/>
      <c r="N111" s="86"/>
      <c r="O111" s="86"/>
      <c r="P111" s="86"/>
      <c r="Q111" s="86"/>
      <c r="R111" s="39"/>
      <c r="S111" s="40"/>
      <c r="T111" s="39"/>
      <c r="U111" s="39"/>
      <c r="V111" s="39"/>
      <c r="W111" s="87"/>
      <c r="X111" s="39"/>
      <c r="Y111" s="39"/>
      <c r="Z111" s="39"/>
      <c r="AA111" s="39"/>
      <c r="AB111" s="39"/>
      <c r="AC111" s="88"/>
      <c r="AD111" s="88"/>
      <c r="AE111" s="8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</row>
    <row r="112" spans="1:78">
      <c r="A112" s="85"/>
      <c r="B112" s="39"/>
      <c r="C112" s="86"/>
      <c r="D112" s="86"/>
      <c r="E112" s="86"/>
      <c r="F112" s="39"/>
      <c r="G112" s="39"/>
      <c r="H112" s="39"/>
      <c r="I112" s="86"/>
      <c r="J112" s="86"/>
      <c r="K112" s="86"/>
      <c r="L112" s="86"/>
      <c r="M112" s="86"/>
      <c r="N112" s="86"/>
      <c r="O112" s="86"/>
      <c r="P112" s="86"/>
      <c r="Q112" s="86"/>
      <c r="R112" s="39"/>
      <c r="S112" s="40"/>
      <c r="T112" s="39"/>
      <c r="U112" s="39"/>
      <c r="V112" s="39"/>
      <c r="W112" s="87"/>
      <c r="X112" s="39"/>
      <c r="Y112" s="39"/>
      <c r="Z112" s="39"/>
      <c r="AA112" s="39"/>
      <c r="AB112" s="39"/>
      <c r="AC112" s="88"/>
      <c r="AD112" s="88"/>
      <c r="AE112" s="8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</row>
    <row r="113" spans="1:78">
      <c r="A113" s="85"/>
      <c r="B113" s="39"/>
      <c r="C113" s="86"/>
      <c r="D113" s="86"/>
      <c r="E113" s="86"/>
      <c r="F113" s="39"/>
      <c r="G113" s="39"/>
      <c r="H113" s="39"/>
      <c r="I113" s="86"/>
      <c r="J113" s="86"/>
      <c r="K113" s="86"/>
      <c r="L113" s="86"/>
      <c r="M113" s="86"/>
      <c r="N113" s="86"/>
      <c r="O113" s="86"/>
      <c r="P113" s="86"/>
      <c r="Q113" s="86"/>
      <c r="R113" s="39"/>
      <c r="S113" s="40"/>
      <c r="T113" s="39"/>
      <c r="U113" s="39"/>
      <c r="V113" s="39"/>
      <c r="W113" s="87"/>
      <c r="X113" s="39"/>
      <c r="Y113" s="39"/>
      <c r="Z113" s="39"/>
      <c r="AA113" s="39"/>
      <c r="AB113" s="39"/>
      <c r="AC113" s="88"/>
      <c r="AD113" s="88"/>
      <c r="AE113" s="8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</row>
    <row r="114" spans="1:78">
      <c r="A114" s="85"/>
      <c r="B114" s="39"/>
      <c r="C114" s="86"/>
      <c r="D114" s="86"/>
      <c r="E114" s="86"/>
      <c r="F114" s="39"/>
      <c r="G114" s="39"/>
      <c r="H114" s="39"/>
      <c r="I114" s="86"/>
      <c r="J114" s="86"/>
      <c r="K114" s="86"/>
      <c r="L114" s="86"/>
      <c r="M114" s="86"/>
      <c r="N114" s="86"/>
      <c r="O114" s="86"/>
      <c r="P114" s="86"/>
      <c r="Q114" s="86"/>
      <c r="R114" s="39"/>
      <c r="S114" s="40"/>
      <c r="T114" s="39"/>
      <c r="U114" s="39"/>
      <c r="V114" s="39"/>
      <c r="W114" s="87"/>
      <c r="X114" s="39"/>
      <c r="Y114" s="39"/>
      <c r="Z114" s="39"/>
      <c r="AA114" s="39"/>
      <c r="AB114" s="39"/>
      <c r="AC114" s="88"/>
      <c r="AD114" s="88"/>
      <c r="AE114" s="8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</row>
    <row r="115" spans="1:78">
      <c r="A115" s="85"/>
      <c r="B115" s="39"/>
      <c r="C115" s="86"/>
      <c r="D115" s="86"/>
      <c r="E115" s="86"/>
      <c r="F115" s="39"/>
      <c r="G115" s="39"/>
      <c r="H115" s="39"/>
      <c r="I115" s="86"/>
      <c r="J115" s="86"/>
      <c r="K115" s="86"/>
      <c r="L115" s="86"/>
      <c r="M115" s="86"/>
      <c r="N115" s="86"/>
      <c r="O115" s="86"/>
      <c r="P115" s="86"/>
      <c r="Q115" s="86"/>
      <c r="R115" s="39"/>
      <c r="S115" s="40"/>
      <c r="T115" s="39"/>
      <c r="U115" s="39"/>
      <c r="V115" s="39"/>
      <c r="W115" s="87"/>
      <c r="X115" s="39"/>
      <c r="Y115" s="39"/>
      <c r="Z115" s="39"/>
      <c r="AA115" s="39"/>
      <c r="AB115" s="39"/>
      <c r="AC115" s="88"/>
      <c r="AD115" s="88"/>
      <c r="AE115" s="8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</row>
    <row r="116" spans="1:78">
      <c r="A116" s="85"/>
      <c r="B116" s="39"/>
      <c r="C116" s="86"/>
      <c r="D116" s="86"/>
      <c r="E116" s="86"/>
      <c r="F116" s="39"/>
      <c r="G116" s="39"/>
      <c r="H116" s="39"/>
      <c r="I116" s="86"/>
      <c r="J116" s="86"/>
      <c r="K116" s="86"/>
      <c r="L116" s="86"/>
      <c r="M116" s="86"/>
      <c r="N116" s="86"/>
      <c r="O116" s="86"/>
      <c r="P116" s="86"/>
      <c r="Q116" s="86"/>
      <c r="R116" s="39"/>
      <c r="S116" s="40"/>
      <c r="T116" s="39"/>
      <c r="U116" s="39"/>
      <c r="V116" s="39"/>
      <c r="W116" s="87"/>
      <c r="X116" s="39"/>
      <c r="Y116" s="39"/>
      <c r="Z116" s="39"/>
      <c r="AA116" s="39"/>
      <c r="AB116" s="39"/>
      <c r="AC116" s="88"/>
      <c r="AD116" s="88"/>
      <c r="AE116" s="8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</row>
    <row r="117" spans="1:78">
      <c r="A117" s="85"/>
      <c r="B117" s="39"/>
      <c r="C117" s="86"/>
      <c r="D117" s="86"/>
      <c r="E117" s="86"/>
      <c r="F117" s="39"/>
      <c r="G117" s="39"/>
      <c r="H117" s="39"/>
      <c r="I117" s="86"/>
      <c r="J117" s="86"/>
      <c r="K117" s="86"/>
      <c r="L117" s="86"/>
      <c r="M117" s="86"/>
      <c r="N117" s="86"/>
      <c r="O117" s="86"/>
      <c r="P117" s="86"/>
      <c r="Q117" s="86"/>
      <c r="R117" s="39"/>
      <c r="S117" s="40"/>
      <c r="T117" s="39"/>
      <c r="U117" s="39"/>
      <c r="V117" s="39"/>
      <c r="W117" s="87"/>
      <c r="X117" s="39"/>
      <c r="Y117" s="39"/>
      <c r="Z117" s="39"/>
      <c r="AA117" s="39"/>
      <c r="AB117" s="39"/>
      <c r="AC117" s="88"/>
      <c r="AD117" s="88"/>
      <c r="AE117" s="8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</row>
    <row r="118" spans="1:78">
      <c r="A118" s="85"/>
      <c r="B118" s="39"/>
      <c r="C118" s="86"/>
      <c r="D118" s="86"/>
      <c r="E118" s="86"/>
      <c r="F118" s="39"/>
      <c r="G118" s="39"/>
      <c r="H118" s="39"/>
      <c r="I118" s="86"/>
      <c r="J118" s="86"/>
      <c r="K118" s="86"/>
      <c r="L118" s="86"/>
      <c r="M118" s="86"/>
      <c r="N118" s="86"/>
      <c r="O118" s="86"/>
      <c r="P118" s="86"/>
      <c r="Q118" s="86"/>
      <c r="R118" s="39"/>
      <c r="S118" s="40"/>
      <c r="T118" s="39"/>
      <c r="U118" s="39"/>
      <c r="V118" s="39"/>
      <c r="W118" s="87"/>
      <c r="X118" s="39"/>
      <c r="Y118" s="39"/>
      <c r="Z118" s="39"/>
      <c r="AA118" s="39"/>
      <c r="AB118" s="39"/>
      <c r="AC118" s="88"/>
      <c r="AD118" s="88"/>
      <c r="AE118" s="8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</row>
    <row r="119" spans="1:78">
      <c r="A119" s="85"/>
      <c r="B119" s="39"/>
      <c r="C119" s="86"/>
      <c r="D119" s="86"/>
      <c r="E119" s="86"/>
      <c r="F119" s="39"/>
      <c r="G119" s="39"/>
      <c r="H119" s="39"/>
      <c r="I119" s="86"/>
      <c r="J119" s="86"/>
      <c r="K119" s="86"/>
      <c r="L119" s="86"/>
      <c r="M119" s="86"/>
      <c r="N119" s="86"/>
      <c r="O119" s="86"/>
      <c r="P119" s="86"/>
      <c r="Q119" s="86"/>
      <c r="R119" s="39"/>
      <c r="S119" s="40"/>
      <c r="T119" s="39"/>
      <c r="U119" s="39"/>
      <c r="V119" s="39"/>
      <c r="W119" s="87"/>
      <c r="X119" s="39"/>
      <c r="Y119" s="39"/>
      <c r="Z119" s="39"/>
      <c r="AA119" s="39"/>
      <c r="AB119" s="39"/>
      <c r="AC119" s="88"/>
      <c r="AD119" s="88"/>
      <c r="AE119" s="8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</row>
    <row r="120" spans="1:78">
      <c r="A120" s="85"/>
      <c r="B120" s="39"/>
      <c r="C120" s="86"/>
      <c r="D120" s="86"/>
      <c r="E120" s="86"/>
      <c r="F120" s="39"/>
      <c r="G120" s="39"/>
      <c r="H120" s="39"/>
      <c r="I120" s="86"/>
      <c r="J120" s="86"/>
      <c r="K120" s="86"/>
      <c r="L120" s="86"/>
      <c r="M120" s="86"/>
      <c r="N120" s="86"/>
      <c r="O120" s="86"/>
      <c r="P120" s="86"/>
      <c r="Q120" s="86"/>
      <c r="R120" s="39"/>
      <c r="S120" s="40"/>
      <c r="T120" s="39"/>
      <c r="U120" s="39"/>
      <c r="V120" s="39"/>
      <c r="W120" s="87"/>
      <c r="X120" s="39"/>
      <c r="Y120" s="39"/>
      <c r="Z120" s="39"/>
      <c r="AA120" s="39"/>
      <c r="AB120" s="39"/>
      <c r="AC120" s="88"/>
      <c r="AD120" s="88"/>
      <c r="AE120" s="8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</row>
    <row r="121" spans="1:78">
      <c r="A121" s="85"/>
      <c r="B121" s="39"/>
      <c r="C121" s="86"/>
      <c r="D121" s="86"/>
      <c r="E121" s="86"/>
      <c r="F121" s="39"/>
      <c r="G121" s="39"/>
      <c r="H121" s="39"/>
      <c r="I121" s="86"/>
      <c r="J121" s="86"/>
      <c r="K121" s="86"/>
      <c r="L121" s="86"/>
      <c r="M121" s="86"/>
      <c r="N121" s="86"/>
      <c r="O121" s="86"/>
      <c r="P121" s="86"/>
      <c r="Q121" s="86"/>
      <c r="R121" s="39"/>
      <c r="S121" s="40"/>
      <c r="T121" s="39"/>
      <c r="U121" s="39"/>
      <c r="V121" s="39"/>
      <c r="W121" s="87"/>
      <c r="X121" s="39"/>
      <c r="Y121" s="39"/>
      <c r="Z121" s="39"/>
      <c r="AA121" s="39"/>
      <c r="AB121" s="39"/>
      <c r="AC121" s="88"/>
      <c r="AD121" s="88"/>
      <c r="AE121" s="8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</row>
    <row r="122" spans="1:78">
      <c r="A122" s="85"/>
      <c r="B122" s="39"/>
      <c r="C122" s="86"/>
      <c r="D122" s="86"/>
      <c r="E122" s="86"/>
      <c r="F122" s="39"/>
      <c r="G122" s="39"/>
      <c r="H122" s="39"/>
      <c r="I122" s="86"/>
      <c r="J122" s="86"/>
      <c r="K122" s="86"/>
      <c r="L122" s="86"/>
      <c r="M122" s="86"/>
      <c r="N122" s="86"/>
      <c r="O122" s="86"/>
      <c r="P122" s="86"/>
      <c r="Q122" s="86"/>
      <c r="R122" s="39"/>
      <c r="S122" s="40"/>
      <c r="T122" s="39"/>
      <c r="U122" s="39"/>
      <c r="V122" s="39"/>
      <c r="W122" s="87"/>
      <c r="X122" s="39"/>
      <c r="Y122" s="39"/>
      <c r="Z122" s="39"/>
      <c r="AA122" s="39"/>
      <c r="AB122" s="39"/>
      <c r="AC122" s="88"/>
      <c r="AD122" s="88"/>
      <c r="AE122" s="8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</row>
    <row r="123" spans="1:78">
      <c r="A123" s="85"/>
      <c r="B123" s="39"/>
      <c r="C123" s="86"/>
      <c r="D123" s="86"/>
      <c r="E123" s="86"/>
      <c r="F123" s="39"/>
      <c r="G123" s="39"/>
      <c r="H123" s="39"/>
      <c r="I123" s="86"/>
      <c r="J123" s="86"/>
      <c r="K123" s="86"/>
      <c r="L123" s="86"/>
      <c r="M123" s="86"/>
      <c r="N123" s="86"/>
      <c r="O123" s="86"/>
      <c r="P123" s="86"/>
      <c r="Q123" s="86"/>
      <c r="R123" s="39"/>
      <c r="S123" s="40"/>
      <c r="T123" s="39"/>
      <c r="U123" s="39"/>
      <c r="V123" s="39"/>
      <c r="W123" s="87"/>
      <c r="X123" s="39"/>
      <c r="Y123" s="39"/>
      <c r="Z123" s="39"/>
      <c r="AA123" s="39"/>
      <c r="AB123" s="39"/>
      <c r="AC123" s="88"/>
      <c r="AD123" s="88"/>
      <c r="AE123" s="8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</row>
    <row r="124" spans="1:78">
      <c r="A124" s="85"/>
      <c r="B124" s="39"/>
      <c r="C124" s="86"/>
      <c r="D124" s="86"/>
      <c r="E124" s="86"/>
      <c r="F124" s="39"/>
      <c r="G124" s="39"/>
      <c r="H124" s="39"/>
      <c r="I124" s="86"/>
      <c r="J124" s="86"/>
      <c r="K124" s="86"/>
      <c r="L124" s="86"/>
      <c r="M124" s="86"/>
      <c r="N124" s="86"/>
      <c r="O124" s="86"/>
      <c r="P124" s="86"/>
      <c r="Q124" s="86"/>
      <c r="R124" s="39"/>
      <c r="S124" s="40"/>
      <c r="T124" s="39"/>
      <c r="U124" s="39"/>
      <c r="V124" s="39"/>
      <c r="W124" s="87"/>
      <c r="X124" s="39"/>
      <c r="Y124" s="39"/>
      <c r="Z124" s="39"/>
      <c r="AA124" s="39"/>
      <c r="AB124" s="39"/>
      <c r="AC124" s="88"/>
      <c r="AD124" s="88"/>
      <c r="AE124" s="8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</row>
    <row r="125" spans="1:78">
      <c r="A125" s="85"/>
      <c r="B125" s="39"/>
      <c r="C125" s="86"/>
      <c r="D125" s="86"/>
      <c r="E125" s="86"/>
      <c r="F125" s="39"/>
      <c r="G125" s="39"/>
      <c r="H125" s="39"/>
      <c r="I125" s="86"/>
      <c r="J125" s="86"/>
      <c r="K125" s="86"/>
      <c r="L125" s="86"/>
      <c r="M125" s="86"/>
      <c r="N125" s="86"/>
      <c r="O125" s="86"/>
      <c r="P125" s="86"/>
      <c r="Q125" s="86"/>
      <c r="R125" s="39"/>
      <c r="S125" s="40"/>
      <c r="T125" s="39"/>
      <c r="U125" s="39"/>
      <c r="V125" s="39"/>
      <c r="W125" s="87"/>
      <c r="X125" s="39"/>
      <c r="Y125" s="39"/>
      <c r="Z125" s="39"/>
      <c r="AA125" s="39"/>
      <c r="AB125" s="39"/>
      <c r="AC125" s="88"/>
      <c r="AD125" s="88"/>
      <c r="AE125" s="8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</row>
    <row r="126" spans="1:78">
      <c r="A126" s="85"/>
      <c r="B126" s="39"/>
      <c r="C126" s="86"/>
      <c r="D126" s="86"/>
      <c r="E126" s="86"/>
      <c r="F126" s="39"/>
      <c r="G126" s="39"/>
      <c r="H126" s="39"/>
      <c r="I126" s="86"/>
      <c r="J126" s="86"/>
      <c r="K126" s="86"/>
      <c r="L126" s="86"/>
      <c r="M126" s="86"/>
      <c r="N126" s="86"/>
      <c r="O126" s="86"/>
      <c r="P126" s="86"/>
      <c r="Q126" s="86"/>
      <c r="R126" s="39"/>
      <c r="S126" s="40"/>
      <c r="T126" s="39"/>
      <c r="U126" s="39"/>
      <c r="V126" s="39"/>
      <c r="W126" s="87"/>
      <c r="X126" s="39"/>
      <c r="Y126" s="39"/>
      <c r="Z126" s="39"/>
      <c r="AA126" s="39"/>
      <c r="AB126" s="39"/>
      <c r="AC126" s="88"/>
      <c r="AD126" s="88"/>
      <c r="AE126" s="8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</row>
    <row r="127" spans="1:78">
      <c r="A127" s="85"/>
      <c r="B127" s="39"/>
      <c r="C127" s="86"/>
      <c r="D127" s="86"/>
      <c r="E127" s="86"/>
      <c r="F127" s="39"/>
      <c r="G127" s="39"/>
      <c r="H127" s="39"/>
      <c r="I127" s="86"/>
      <c r="J127" s="86"/>
      <c r="K127" s="86"/>
      <c r="L127" s="86"/>
      <c r="M127" s="86"/>
      <c r="N127" s="86"/>
      <c r="O127" s="86"/>
      <c r="P127" s="86"/>
      <c r="Q127" s="86"/>
      <c r="R127" s="39"/>
      <c r="S127" s="40"/>
      <c r="T127" s="39"/>
      <c r="U127" s="39"/>
      <c r="V127" s="39"/>
      <c r="W127" s="87"/>
      <c r="X127" s="39"/>
      <c r="Y127" s="39"/>
      <c r="Z127" s="39"/>
      <c r="AA127" s="39"/>
      <c r="AB127" s="39"/>
      <c r="AC127" s="88"/>
      <c r="AD127" s="88"/>
      <c r="AE127" s="8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</row>
    <row r="128" spans="1:78">
      <c r="A128" s="85"/>
      <c r="B128" s="39"/>
      <c r="C128" s="86"/>
      <c r="D128" s="86"/>
      <c r="E128" s="86"/>
      <c r="F128" s="39"/>
      <c r="G128" s="39"/>
      <c r="H128" s="39"/>
      <c r="I128" s="86"/>
      <c r="J128" s="86"/>
      <c r="K128" s="86"/>
      <c r="L128" s="86"/>
      <c r="M128" s="86"/>
      <c r="N128" s="86"/>
      <c r="O128" s="86"/>
      <c r="P128" s="86"/>
      <c r="Q128" s="86"/>
      <c r="R128" s="39"/>
      <c r="S128" s="40"/>
      <c r="T128" s="39"/>
      <c r="U128" s="39"/>
      <c r="V128" s="39"/>
      <c r="W128" s="87"/>
      <c r="X128" s="39"/>
      <c r="Y128" s="39"/>
      <c r="Z128" s="39"/>
      <c r="AA128" s="39"/>
      <c r="AB128" s="39"/>
      <c r="AC128" s="88"/>
      <c r="AD128" s="88"/>
      <c r="AE128" s="8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</row>
    <row r="129" spans="1:78">
      <c r="A129" s="85"/>
      <c r="B129" s="39"/>
      <c r="C129" s="86"/>
      <c r="D129" s="86"/>
      <c r="E129" s="86"/>
      <c r="F129" s="39"/>
      <c r="G129" s="39"/>
      <c r="H129" s="39"/>
      <c r="I129" s="86"/>
      <c r="J129" s="86"/>
      <c r="K129" s="86"/>
      <c r="L129" s="86"/>
      <c r="M129" s="86"/>
      <c r="N129" s="86"/>
      <c r="O129" s="86"/>
      <c r="P129" s="86"/>
      <c r="Q129" s="86"/>
      <c r="R129" s="39"/>
      <c r="S129" s="40"/>
      <c r="T129" s="39"/>
      <c r="U129" s="39"/>
      <c r="V129" s="39"/>
      <c r="W129" s="87"/>
      <c r="X129" s="39"/>
      <c r="Y129" s="39"/>
      <c r="Z129" s="39"/>
      <c r="AA129" s="39"/>
      <c r="AB129" s="39"/>
      <c r="AC129" s="88"/>
      <c r="AD129" s="88"/>
      <c r="AE129" s="8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</row>
    <row r="130" spans="1:78">
      <c r="A130" s="85"/>
      <c r="B130" s="39"/>
      <c r="C130" s="86"/>
      <c r="D130" s="86"/>
      <c r="E130" s="86"/>
      <c r="F130" s="39"/>
      <c r="G130" s="39"/>
      <c r="H130" s="39"/>
      <c r="I130" s="86"/>
      <c r="J130" s="86"/>
      <c r="K130" s="86"/>
      <c r="L130" s="86"/>
      <c r="M130" s="86"/>
      <c r="N130" s="86"/>
      <c r="O130" s="86"/>
      <c r="P130" s="86"/>
      <c r="Q130" s="86"/>
      <c r="R130" s="39"/>
      <c r="S130" s="40"/>
      <c r="T130" s="39"/>
      <c r="U130" s="39"/>
      <c r="V130" s="39"/>
      <c r="W130" s="87"/>
      <c r="X130" s="39"/>
      <c r="Y130" s="39"/>
      <c r="Z130" s="39"/>
      <c r="AA130" s="39"/>
      <c r="AB130" s="39"/>
      <c r="AC130" s="88"/>
      <c r="AD130" s="88"/>
      <c r="AE130" s="8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</row>
    <row r="131" spans="1:78">
      <c r="A131" s="85"/>
      <c r="B131" s="39"/>
      <c r="C131" s="86"/>
      <c r="D131" s="86"/>
      <c r="E131" s="86"/>
      <c r="F131" s="39"/>
      <c r="G131" s="39"/>
      <c r="H131" s="39"/>
      <c r="I131" s="86"/>
      <c r="J131" s="86"/>
      <c r="K131" s="86"/>
      <c r="L131" s="86"/>
      <c r="M131" s="86"/>
      <c r="N131" s="86"/>
      <c r="O131" s="86"/>
      <c r="P131" s="86"/>
      <c r="Q131" s="86"/>
      <c r="R131" s="39"/>
      <c r="S131" s="40"/>
      <c r="T131" s="39"/>
      <c r="U131" s="39"/>
      <c r="V131" s="39"/>
      <c r="W131" s="87"/>
      <c r="X131" s="39"/>
      <c r="Y131" s="39"/>
      <c r="Z131" s="39"/>
      <c r="AA131" s="39"/>
      <c r="AB131" s="39"/>
      <c r="AC131" s="88"/>
      <c r="AD131" s="88"/>
      <c r="AE131" s="8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</row>
    <row r="132" spans="1:78">
      <c r="A132" s="85"/>
      <c r="B132" s="39"/>
      <c r="C132" s="86"/>
      <c r="D132" s="86"/>
      <c r="E132" s="86"/>
      <c r="F132" s="39"/>
      <c r="G132" s="39"/>
      <c r="H132" s="39"/>
      <c r="I132" s="86"/>
      <c r="J132" s="86"/>
      <c r="K132" s="86"/>
      <c r="L132" s="86"/>
      <c r="M132" s="86"/>
      <c r="N132" s="86"/>
      <c r="O132" s="86"/>
      <c r="P132" s="86"/>
      <c r="Q132" s="86"/>
      <c r="R132" s="39"/>
      <c r="S132" s="40"/>
      <c r="T132" s="39"/>
      <c r="U132" s="39"/>
      <c r="V132" s="39"/>
      <c r="W132" s="87"/>
      <c r="X132" s="39"/>
      <c r="Y132" s="39"/>
      <c r="Z132" s="39"/>
      <c r="AA132" s="39"/>
      <c r="AB132" s="39"/>
      <c r="AC132" s="88"/>
      <c r="AD132" s="88"/>
      <c r="AE132" s="8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</row>
    <row r="133" spans="1:78">
      <c r="A133" s="85"/>
      <c r="B133" s="39"/>
      <c r="C133" s="86"/>
      <c r="D133" s="86"/>
      <c r="E133" s="86"/>
      <c r="F133" s="39"/>
      <c r="G133" s="39"/>
      <c r="H133" s="39"/>
      <c r="I133" s="86"/>
      <c r="J133" s="86"/>
      <c r="K133" s="86"/>
      <c r="L133" s="86"/>
      <c r="M133" s="86"/>
      <c r="N133" s="86"/>
      <c r="O133" s="86"/>
      <c r="P133" s="86"/>
      <c r="Q133" s="86"/>
      <c r="R133" s="39"/>
      <c r="S133" s="40"/>
      <c r="T133" s="39"/>
      <c r="U133" s="39"/>
      <c r="V133" s="39"/>
      <c r="W133" s="87"/>
      <c r="X133" s="39"/>
      <c r="Y133" s="39"/>
      <c r="Z133" s="39"/>
      <c r="AA133" s="39"/>
      <c r="AB133" s="39"/>
      <c r="AC133" s="88"/>
      <c r="AD133" s="88"/>
      <c r="AE133" s="8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</row>
    <row r="134" spans="1:78">
      <c r="A134" s="85"/>
      <c r="B134" s="39"/>
      <c r="C134" s="86"/>
      <c r="D134" s="86"/>
      <c r="E134" s="86"/>
      <c r="F134" s="39"/>
      <c r="G134" s="39"/>
      <c r="H134" s="39"/>
      <c r="I134" s="86"/>
      <c r="J134" s="86"/>
      <c r="K134" s="86"/>
      <c r="L134" s="86"/>
      <c r="M134" s="86"/>
      <c r="N134" s="86"/>
      <c r="O134" s="86"/>
      <c r="P134" s="86"/>
      <c r="Q134" s="86"/>
      <c r="R134" s="39"/>
      <c r="S134" s="40"/>
      <c r="T134" s="39"/>
      <c r="U134" s="39"/>
      <c r="V134" s="39"/>
      <c r="W134" s="87"/>
      <c r="X134" s="39"/>
      <c r="Y134" s="39"/>
      <c r="Z134" s="39"/>
      <c r="AA134" s="39"/>
      <c r="AB134" s="39"/>
      <c r="AC134" s="88"/>
      <c r="AD134" s="88"/>
      <c r="AE134" s="8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</row>
    <row r="135" spans="1:78">
      <c r="A135" s="85"/>
      <c r="B135" s="39"/>
      <c r="C135" s="86"/>
      <c r="D135" s="86"/>
      <c r="E135" s="86"/>
      <c r="F135" s="39"/>
      <c r="G135" s="39"/>
      <c r="H135" s="39"/>
      <c r="I135" s="86"/>
      <c r="J135" s="86"/>
      <c r="K135" s="86"/>
      <c r="L135" s="86"/>
      <c r="M135" s="86"/>
      <c r="N135" s="86"/>
      <c r="O135" s="86"/>
      <c r="P135" s="86"/>
      <c r="Q135" s="86"/>
      <c r="R135" s="39"/>
      <c r="S135" s="40"/>
      <c r="T135" s="39"/>
      <c r="U135" s="39"/>
      <c r="V135" s="39"/>
      <c r="W135" s="87"/>
      <c r="X135" s="39"/>
      <c r="Y135" s="39"/>
      <c r="Z135" s="39"/>
      <c r="AA135" s="39"/>
      <c r="AB135" s="39"/>
      <c r="AC135" s="88"/>
      <c r="AD135" s="88"/>
      <c r="AE135" s="8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</row>
    <row r="136" spans="1:78">
      <c r="A136" s="85"/>
      <c r="B136" s="39"/>
      <c r="C136" s="86"/>
      <c r="D136" s="86"/>
      <c r="E136" s="86"/>
      <c r="F136" s="39"/>
      <c r="G136" s="39"/>
      <c r="H136" s="39"/>
      <c r="I136" s="86"/>
      <c r="J136" s="86"/>
      <c r="K136" s="86"/>
      <c r="L136" s="86"/>
      <c r="M136" s="86"/>
      <c r="N136" s="86"/>
      <c r="O136" s="86"/>
      <c r="P136" s="86"/>
      <c r="Q136" s="86"/>
      <c r="R136" s="39"/>
      <c r="S136" s="40"/>
      <c r="T136" s="39"/>
      <c r="U136" s="39"/>
      <c r="V136" s="39"/>
      <c r="W136" s="87"/>
      <c r="X136" s="39"/>
      <c r="Y136" s="39"/>
      <c r="Z136" s="39"/>
      <c r="AA136" s="39"/>
      <c r="AB136" s="39"/>
      <c r="AC136" s="88"/>
      <c r="AD136" s="88"/>
      <c r="AE136" s="8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</row>
    <row r="137" spans="1:78">
      <c r="A137" s="85"/>
      <c r="B137" s="39"/>
      <c r="C137" s="86"/>
      <c r="D137" s="86"/>
      <c r="E137" s="86"/>
      <c r="F137" s="39"/>
      <c r="G137" s="39"/>
      <c r="H137" s="39"/>
      <c r="I137" s="86"/>
      <c r="J137" s="86"/>
      <c r="K137" s="86"/>
      <c r="L137" s="86"/>
      <c r="M137" s="86"/>
      <c r="N137" s="86"/>
      <c r="O137" s="86"/>
      <c r="P137" s="86"/>
      <c r="Q137" s="86"/>
      <c r="R137" s="39"/>
      <c r="S137" s="40"/>
      <c r="T137" s="39"/>
      <c r="U137" s="39"/>
      <c r="V137" s="39"/>
      <c r="W137" s="87"/>
      <c r="X137" s="39"/>
      <c r="Y137" s="39"/>
      <c r="Z137" s="39"/>
      <c r="AA137" s="39"/>
      <c r="AB137" s="39"/>
      <c r="AC137" s="88"/>
      <c r="AD137" s="88"/>
      <c r="AE137" s="8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</row>
    <row r="138" spans="1:78">
      <c r="A138" s="85"/>
      <c r="B138" s="39"/>
      <c r="C138" s="86"/>
      <c r="D138" s="86"/>
      <c r="E138" s="86"/>
      <c r="F138" s="39"/>
      <c r="G138" s="39"/>
      <c r="H138" s="39"/>
      <c r="I138" s="86"/>
      <c r="J138" s="86"/>
      <c r="K138" s="86"/>
      <c r="L138" s="86"/>
      <c r="M138" s="86"/>
      <c r="N138" s="86"/>
      <c r="O138" s="86"/>
      <c r="P138" s="86"/>
      <c r="Q138" s="86"/>
      <c r="R138" s="39"/>
      <c r="S138" s="40"/>
      <c r="T138" s="39"/>
      <c r="U138" s="39"/>
      <c r="V138" s="39"/>
      <c r="W138" s="87"/>
      <c r="X138" s="39"/>
      <c r="Y138" s="39"/>
      <c r="Z138" s="39"/>
      <c r="AA138" s="39"/>
      <c r="AB138" s="39"/>
      <c r="AC138" s="88"/>
      <c r="AD138" s="88"/>
      <c r="AE138" s="8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</row>
    <row r="139" spans="1:78">
      <c r="A139" s="85"/>
      <c r="B139" s="39"/>
      <c r="C139" s="86"/>
      <c r="D139" s="86"/>
      <c r="E139" s="86"/>
      <c r="F139" s="39"/>
      <c r="G139" s="39"/>
      <c r="H139" s="39"/>
      <c r="I139" s="86"/>
      <c r="J139" s="86"/>
      <c r="K139" s="86"/>
      <c r="L139" s="86"/>
      <c r="M139" s="86"/>
      <c r="N139" s="86"/>
      <c r="O139" s="86"/>
      <c r="P139" s="86"/>
      <c r="Q139" s="86"/>
      <c r="R139" s="39"/>
      <c r="S139" s="40"/>
      <c r="T139" s="39"/>
      <c r="U139" s="39"/>
      <c r="V139" s="39"/>
      <c r="W139" s="87"/>
      <c r="X139" s="39"/>
      <c r="Y139" s="39"/>
      <c r="Z139" s="39"/>
      <c r="AA139" s="39"/>
      <c r="AB139" s="39"/>
      <c r="AC139" s="88"/>
      <c r="AD139" s="88"/>
      <c r="AE139" s="8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</row>
    <row r="140" spans="1:78">
      <c r="A140" s="85"/>
      <c r="B140" s="39"/>
      <c r="C140" s="86"/>
      <c r="D140" s="86"/>
      <c r="E140" s="86"/>
      <c r="F140" s="39"/>
      <c r="G140" s="39"/>
      <c r="H140" s="39"/>
      <c r="I140" s="86"/>
      <c r="J140" s="86"/>
      <c r="K140" s="86"/>
      <c r="L140" s="86"/>
      <c r="M140" s="86"/>
      <c r="N140" s="86"/>
      <c r="O140" s="86"/>
      <c r="P140" s="86"/>
      <c r="Q140" s="86"/>
      <c r="R140" s="39"/>
      <c r="S140" s="40"/>
      <c r="T140" s="39"/>
      <c r="U140" s="39"/>
      <c r="V140" s="39"/>
      <c r="W140" s="87"/>
      <c r="X140" s="39"/>
      <c r="Y140" s="39"/>
      <c r="Z140" s="39"/>
      <c r="AA140" s="39"/>
      <c r="AB140" s="39"/>
      <c r="AC140" s="88"/>
      <c r="AD140" s="88"/>
      <c r="AE140" s="8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90"/>
      <c r="BK140" s="91"/>
      <c r="BL140" s="91"/>
      <c r="BM140" s="92"/>
      <c r="BN140" s="91"/>
      <c r="BO140" s="93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</row>
    <row r="141" spans="1:78">
      <c r="A141" s="85"/>
      <c r="B141" s="39"/>
      <c r="C141" s="86"/>
      <c r="D141" s="86"/>
      <c r="E141" s="86"/>
      <c r="F141" s="39"/>
      <c r="G141" s="39"/>
      <c r="H141" s="39"/>
      <c r="I141" s="86"/>
      <c r="J141" s="86"/>
      <c r="K141" s="86"/>
      <c r="L141" s="86"/>
      <c r="M141" s="86"/>
      <c r="N141" s="86"/>
      <c r="O141" s="86"/>
      <c r="P141" s="86"/>
      <c r="Q141" s="86"/>
      <c r="R141" s="39"/>
      <c r="S141" s="40"/>
      <c r="T141" s="39"/>
      <c r="U141" s="39"/>
      <c r="V141" s="39"/>
      <c r="W141" s="87"/>
      <c r="X141" s="39"/>
      <c r="Y141" s="39"/>
      <c r="Z141" s="39"/>
      <c r="AA141" s="39"/>
      <c r="AB141" s="39"/>
      <c r="AC141" s="88"/>
      <c r="AD141" s="88"/>
      <c r="AE141" s="8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94"/>
      <c r="BK141" s="39"/>
      <c r="BL141" s="39"/>
      <c r="BM141" s="95"/>
      <c r="BN141" s="39"/>
      <c r="BO141" s="96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</row>
    <row r="142" spans="1:78">
      <c r="A142" s="85"/>
      <c r="B142" s="39"/>
      <c r="C142" s="86"/>
      <c r="D142" s="86"/>
      <c r="E142" s="86"/>
      <c r="F142" s="39"/>
      <c r="G142" s="39"/>
      <c r="H142" s="39"/>
      <c r="I142" s="86"/>
      <c r="J142" s="86"/>
      <c r="K142" s="86"/>
      <c r="L142" s="86"/>
      <c r="M142" s="86"/>
      <c r="N142" s="86"/>
      <c r="O142" s="86"/>
      <c r="P142" s="86"/>
      <c r="Q142" s="86"/>
      <c r="R142" s="39"/>
      <c r="S142" s="40"/>
      <c r="T142" s="39"/>
      <c r="U142" s="39"/>
      <c r="V142" s="39"/>
      <c r="W142" s="87"/>
      <c r="X142" s="39"/>
      <c r="Y142" s="39"/>
      <c r="Z142" s="39"/>
      <c r="AA142" s="39"/>
      <c r="AB142" s="39"/>
      <c r="AC142" s="88"/>
      <c r="AD142" s="88"/>
      <c r="AE142" s="8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97"/>
      <c r="BK142" s="98"/>
      <c r="BL142" s="98"/>
      <c r="BM142" s="99"/>
      <c r="BN142" s="98"/>
      <c r="BO142" s="100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</row>
    <row r="143" spans="1:78">
      <c r="A143" s="85"/>
      <c r="B143" s="39"/>
      <c r="C143" s="86"/>
      <c r="D143" s="86"/>
      <c r="E143" s="86"/>
      <c r="F143" s="39"/>
      <c r="G143" s="39"/>
      <c r="H143" s="39"/>
      <c r="I143" s="86"/>
      <c r="J143" s="86"/>
      <c r="K143" s="86"/>
      <c r="L143" s="86"/>
      <c r="M143" s="86"/>
      <c r="N143" s="86"/>
      <c r="O143" s="86"/>
      <c r="P143" s="86"/>
      <c r="Q143" s="86"/>
      <c r="R143" s="39"/>
      <c r="S143" s="40"/>
      <c r="T143" s="39"/>
      <c r="U143" s="39"/>
      <c r="V143" s="39"/>
      <c r="W143" s="87"/>
      <c r="X143" s="39"/>
      <c r="Y143" s="39"/>
      <c r="Z143" s="39"/>
      <c r="AA143" s="39"/>
      <c r="AB143" s="39"/>
      <c r="AC143" s="88"/>
      <c r="AD143" s="88"/>
      <c r="AE143" s="8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101"/>
      <c r="BK143" s="102"/>
      <c r="BL143" s="102"/>
      <c r="BM143" s="103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</row>
    <row r="144" spans="1:78">
      <c r="A144" s="85"/>
      <c r="B144" s="39"/>
      <c r="C144" s="86"/>
      <c r="D144" s="86"/>
      <c r="E144" s="86"/>
      <c r="F144" s="39"/>
      <c r="G144" s="39"/>
      <c r="H144" s="39"/>
      <c r="I144" s="86"/>
      <c r="J144" s="86"/>
      <c r="K144" s="86"/>
      <c r="L144" s="86"/>
      <c r="M144" s="86"/>
      <c r="N144" s="86"/>
      <c r="O144" s="86"/>
      <c r="P144" s="86"/>
      <c r="Q144" s="86"/>
      <c r="R144" s="39"/>
      <c r="S144" s="40"/>
      <c r="T144" s="39"/>
      <c r="U144" s="39"/>
      <c r="V144" s="39"/>
      <c r="W144" s="87"/>
      <c r="X144" s="39"/>
      <c r="Y144" s="39"/>
      <c r="Z144" s="39"/>
      <c r="AA144" s="39"/>
      <c r="AB144" s="39"/>
      <c r="AC144" s="88"/>
      <c r="AD144" s="88"/>
      <c r="AE144" s="8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</row>
    <row r="145" spans="1:78">
      <c r="A145" s="85"/>
      <c r="B145" s="39"/>
      <c r="C145" s="86"/>
      <c r="D145" s="86"/>
      <c r="E145" s="86"/>
      <c r="F145" s="39"/>
      <c r="G145" s="39"/>
      <c r="H145" s="39"/>
      <c r="I145" s="86"/>
      <c r="J145" s="86"/>
      <c r="K145" s="86"/>
      <c r="L145" s="86"/>
      <c r="M145" s="86"/>
      <c r="N145" s="86"/>
      <c r="O145" s="86"/>
      <c r="P145" s="86"/>
      <c r="Q145" s="86"/>
      <c r="R145" s="39"/>
      <c r="S145" s="40"/>
      <c r="T145" s="39"/>
      <c r="U145" s="39"/>
      <c r="V145" s="39"/>
      <c r="W145" s="87"/>
      <c r="X145" s="39"/>
      <c r="Y145" s="39"/>
      <c r="Z145" s="39"/>
      <c r="AA145" s="39"/>
      <c r="AB145" s="39"/>
      <c r="AC145" s="88"/>
      <c r="AD145" s="88"/>
      <c r="AE145" s="8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</row>
    <row r="146" spans="1:78">
      <c r="A146" s="85"/>
      <c r="B146" s="39"/>
      <c r="C146" s="86"/>
      <c r="D146" s="86"/>
      <c r="E146" s="86"/>
      <c r="F146" s="39"/>
      <c r="G146" s="39"/>
      <c r="H146" s="39"/>
      <c r="I146" s="86"/>
      <c r="J146" s="86"/>
      <c r="K146" s="86"/>
      <c r="L146" s="86"/>
      <c r="M146" s="86"/>
      <c r="N146" s="86"/>
      <c r="O146" s="86"/>
      <c r="P146" s="86"/>
      <c r="Q146" s="86"/>
      <c r="R146" s="39"/>
      <c r="S146" s="40"/>
      <c r="T146" s="39"/>
      <c r="U146" s="39"/>
      <c r="V146" s="39"/>
      <c r="W146" s="87"/>
      <c r="X146" s="39"/>
      <c r="Y146" s="39"/>
      <c r="Z146" s="39"/>
      <c r="AA146" s="39"/>
      <c r="AB146" s="39"/>
      <c r="AC146" s="88"/>
      <c r="AD146" s="88"/>
      <c r="AE146" s="8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</row>
    <row r="147" spans="1:78">
      <c r="A147" s="85"/>
      <c r="B147" s="39"/>
      <c r="C147" s="86"/>
      <c r="D147" s="86"/>
      <c r="E147" s="86"/>
      <c r="F147" s="39"/>
      <c r="G147" s="39"/>
      <c r="H147" s="39"/>
      <c r="I147" s="86"/>
      <c r="J147" s="86"/>
      <c r="K147" s="86"/>
      <c r="L147" s="86"/>
      <c r="M147" s="86"/>
      <c r="N147" s="86"/>
      <c r="O147" s="86"/>
      <c r="P147" s="86"/>
      <c r="Q147" s="86"/>
      <c r="R147" s="39"/>
      <c r="S147" s="40"/>
      <c r="T147" s="39"/>
      <c r="U147" s="39"/>
      <c r="V147" s="39"/>
      <c r="W147" s="87"/>
      <c r="X147" s="39"/>
      <c r="Y147" s="39"/>
      <c r="Z147" s="39"/>
      <c r="AA147" s="39"/>
      <c r="AB147" s="39"/>
      <c r="AC147" s="88"/>
      <c r="AD147" s="88"/>
      <c r="AE147" s="8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</row>
    <row r="148" spans="1:78">
      <c r="A148" s="85"/>
      <c r="B148" s="39"/>
      <c r="C148" s="86"/>
      <c r="D148" s="86"/>
      <c r="E148" s="86"/>
      <c r="F148" s="39"/>
      <c r="G148" s="39"/>
      <c r="H148" s="39"/>
      <c r="I148" s="86"/>
      <c r="J148" s="86"/>
      <c r="K148" s="86"/>
      <c r="L148" s="86"/>
      <c r="M148" s="86"/>
      <c r="N148" s="86"/>
      <c r="O148" s="86"/>
      <c r="P148" s="86"/>
      <c r="Q148" s="86"/>
      <c r="R148" s="39"/>
      <c r="S148" s="40"/>
      <c r="T148" s="39"/>
      <c r="U148" s="39"/>
      <c r="V148" s="39"/>
      <c r="W148" s="87"/>
      <c r="X148" s="39"/>
      <c r="Y148" s="39"/>
      <c r="Z148" s="39"/>
      <c r="AA148" s="39"/>
      <c r="AB148" s="39"/>
      <c r="AC148" s="88"/>
      <c r="AD148" s="88"/>
      <c r="AE148" s="8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</row>
    <row r="149" spans="1:78">
      <c r="A149" s="85"/>
      <c r="B149" s="39"/>
      <c r="C149" s="86"/>
      <c r="D149" s="86"/>
      <c r="E149" s="86"/>
      <c r="F149" s="39"/>
      <c r="G149" s="39"/>
      <c r="H149" s="39"/>
      <c r="I149" s="86"/>
      <c r="J149" s="86"/>
      <c r="K149" s="86"/>
      <c r="L149" s="86"/>
      <c r="M149" s="86"/>
      <c r="N149" s="86"/>
      <c r="O149" s="86"/>
      <c r="P149" s="86"/>
      <c r="Q149" s="86"/>
      <c r="R149" s="39"/>
      <c r="S149" s="40"/>
      <c r="T149" s="39"/>
      <c r="U149" s="39"/>
      <c r="V149" s="39"/>
      <c r="W149" s="87"/>
      <c r="X149" s="39"/>
      <c r="Y149" s="39"/>
      <c r="Z149" s="39"/>
      <c r="AA149" s="39"/>
      <c r="AB149" s="39"/>
      <c r="AC149" s="88"/>
      <c r="AD149" s="88"/>
      <c r="AE149" s="8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</row>
    <row r="150" spans="1:78">
      <c r="A150" s="85"/>
      <c r="B150" s="39"/>
      <c r="C150" s="86"/>
      <c r="D150" s="86"/>
      <c r="E150" s="86"/>
      <c r="F150" s="39"/>
      <c r="G150" s="39"/>
      <c r="H150" s="39"/>
      <c r="I150" s="86"/>
      <c r="J150" s="86"/>
      <c r="K150" s="86"/>
      <c r="L150" s="86"/>
      <c r="M150" s="86"/>
      <c r="N150" s="86"/>
      <c r="O150" s="86"/>
      <c r="P150" s="86"/>
      <c r="Q150" s="86"/>
      <c r="R150" s="39"/>
      <c r="S150" s="40"/>
      <c r="T150" s="39"/>
      <c r="U150" s="39"/>
      <c r="V150" s="39"/>
      <c r="W150" s="87"/>
      <c r="X150" s="39"/>
      <c r="Y150" s="39"/>
      <c r="Z150" s="39"/>
      <c r="AA150" s="39"/>
      <c r="AB150" s="39"/>
      <c r="AC150" s="88"/>
      <c r="AD150" s="88"/>
      <c r="AE150" s="8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</row>
    <row r="151" spans="1:78">
      <c r="A151" s="85"/>
      <c r="B151" s="39"/>
      <c r="C151" s="86"/>
      <c r="D151" s="86"/>
      <c r="E151" s="86"/>
      <c r="F151" s="39"/>
      <c r="G151" s="39"/>
      <c r="H151" s="39"/>
      <c r="I151" s="86"/>
      <c r="J151" s="86"/>
      <c r="K151" s="86"/>
      <c r="L151" s="86"/>
      <c r="M151" s="86"/>
      <c r="N151" s="86"/>
      <c r="O151" s="86"/>
      <c r="P151" s="86"/>
      <c r="Q151" s="86"/>
      <c r="R151" s="39"/>
      <c r="S151" s="40"/>
      <c r="T151" s="39"/>
      <c r="U151" s="39"/>
      <c r="V151" s="39"/>
      <c r="W151" s="87"/>
      <c r="X151" s="39"/>
      <c r="Y151" s="39"/>
      <c r="Z151" s="39"/>
      <c r="AA151" s="39"/>
      <c r="AB151" s="39"/>
      <c r="AC151" s="88"/>
      <c r="AD151" s="88"/>
      <c r="AE151" s="8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</row>
    <row r="152" spans="1:78">
      <c r="A152" s="85"/>
      <c r="B152" s="39"/>
      <c r="C152" s="86"/>
      <c r="D152" s="86"/>
      <c r="E152" s="86"/>
      <c r="F152" s="39"/>
      <c r="G152" s="39"/>
      <c r="H152" s="39"/>
      <c r="I152" s="86"/>
      <c r="J152" s="86"/>
      <c r="K152" s="86"/>
      <c r="L152" s="86"/>
      <c r="M152" s="86"/>
      <c r="N152" s="86"/>
      <c r="O152" s="86"/>
      <c r="P152" s="86"/>
      <c r="Q152" s="86"/>
      <c r="R152" s="39"/>
      <c r="S152" s="40"/>
      <c r="T152" s="39"/>
      <c r="U152" s="39"/>
      <c r="V152" s="39"/>
      <c r="W152" s="87"/>
      <c r="X152" s="39"/>
      <c r="Y152" s="39"/>
      <c r="Z152" s="39"/>
      <c r="AA152" s="39"/>
      <c r="AB152" s="39"/>
      <c r="AC152" s="88"/>
      <c r="AD152" s="88"/>
      <c r="AE152" s="8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</row>
    <row r="153" spans="1:78">
      <c r="A153" s="85"/>
      <c r="B153" s="39"/>
      <c r="C153" s="86"/>
      <c r="D153" s="86"/>
      <c r="E153" s="86"/>
      <c r="F153" s="39"/>
      <c r="G153" s="39"/>
      <c r="H153" s="39"/>
      <c r="I153" s="86"/>
      <c r="J153" s="86"/>
      <c r="K153" s="86"/>
      <c r="L153" s="86"/>
      <c r="M153" s="86"/>
      <c r="N153" s="86"/>
      <c r="O153" s="86"/>
      <c r="P153" s="86"/>
      <c r="Q153" s="86"/>
      <c r="R153" s="39"/>
      <c r="S153" s="40"/>
      <c r="T153" s="39"/>
      <c r="U153" s="39"/>
      <c r="V153" s="39"/>
      <c r="W153" s="87"/>
      <c r="X153" s="39"/>
      <c r="Y153" s="39"/>
      <c r="Z153" s="39"/>
      <c r="AA153" s="39"/>
      <c r="AB153" s="39"/>
      <c r="AC153" s="88"/>
      <c r="AD153" s="88"/>
      <c r="AE153" s="8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</row>
    <row r="154" spans="1:78">
      <c r="A154" s="85"/>
      <c r="B154" s="39"/>
      <c r="C154" s="86"/>
      <c r="D154" s="86"/>
      <c r="E154" s="86"/>
      <c r="F154" s="39"/>
      <c r="G154" s="39"/>
      <c r="H154" s="39"/>
      <c r="I154" s="86"/>
      <c r="J154" s="86"/>
      <c r="K154" s="86"/>
      <c r="L154" s="86"/>
      <c r="M154" s="86"/>
      <c r="N154" s="86"/>
      <c r="O154" s="86"/>
      <c r="P154" s="86"/>
      <c r="Q154" s="86"/>
      <c r="R154" s="39"/>
      <c r="S154" s="40"/>
      <c r="T154" s="39"/>
      <c r="U154" s="39"/>
      <c r="V154" s="39"/>
      <c r="W154" s="87"/>
      <c r="X154" s="39"/>
      <c r="Y154" s="39"/>
      <c r="Z154" s="39"/>
      <c r="AA154" s="39"/>
      <c r="AB154" s="39"/>
      <c r="AC154" s="88"/>
      <c r="AD154" s="88"/>
      <c r="AE154" s="8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</row>
    <row r="155" spans="1:78">
      <c r="A155" s="85"/>
      <c r="B155" s="39"/>
      <c r="C155" s="86"/>
      <c r="D155" s="86"/>
      <c r="E155" s="86"/>
      <c r="F155" s="39"/>
      <c r="G155" s="39"/>
      <c r="H155" s="39"/>
      <c r="I155" s="86"/>
      <c r="J155" s="86"/>
      <c r="K155" s="86"/>
      <c r="L155" s="86"/>
      <c r="M155" s="86"/>
      <c r="N155" s="86"/>
      <c r="O155" s="86"/>
      <c r="P155" s="86"/>
      <c r="Q155" s="86"/>
      <c r="R155" s="39"/>
      <c r="S155" s="40"/>
      <c r="T155" s="39"/>
      <c r="U155" s="39"/>
      <c r="V155" s="39"/>
      <c r="W155" s="87"/>
      <c r="X155" s="39"/>
      <c r="Y155" s="39"/>
      <c r="Z155" s="39"/>
      <c r="AA155" s="39"/>
      <c r="AB155" s="39"/>
      <c r="AC155" s="88"/>
      <c r="AD155" s="88"/>
      <c r="AE155" s="8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</row>
    <row r="156" spans="1:78">
      <c r="A156" s="85"/>
      <c r="B156" s="39"/>
      <c r="C156" s="86"/>
      <c r="D156" s="86"/>
      <c r="E156" s="86"/>
      <c r="F156" s="39"/>
      <c r="G156" s="39"/>
      <c r="H156" s="39"/>
      <c r="I156" s="86"/>
      <c r="J156" s="86"/>
      <c r="K156" s="86"/>
      <c r="L156" s="86"/>
      <c r="M156" s="86"/>
      <c r="N156" s="86"/>
      <c r="O156" s="86"/>
      <c r="P156" s="86"/>
      <c r="Q156" s="86"/>
      <c r="R156" s="39"/>
      <c r="S156" s="40"/>
      <c r="T156" s="39"/>
      <c r="U156" s="39"/>
      <c r="V156" s="39"/>
      <c r="W156" s="87"/>
      <c r="X156" s="39"/>
      <c r="Y156" s="39"/>
      <c r="Z156" s="39"/>
      <c r="AA156" s="39"/>
      <c r="AB156" s="39"/>
      <c r="AC156" s="88"/>
      <c r="AD156" s="88"/>
      <c r="AE156" s="8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</row>
    <row r="157" spans="1:78">
      <c r="A157" s="85"/>
      <c r="B157" s="39"/>
      <c r="C157" s="86"/>
      <c r="D157" s="86"/>
      <c r="E157" s="86"/>
      <c r="F157" s="39"/>
      <c r="G157" s="39"/>
      <c r="H157" s="39"/>
      <c r="I157" s="86"/>
      <c r="J157" s="86"/>
      <c r="K157" s="86"/>
      <c r="L157" s="86"/>
      <c r="M157" s="86"/>
      <c r="N157" s="86"/>
      <c r="O157" s="86"/>
      <c r="P157" s="86"/>
      <c r="Q157" s="86"/>
      <c r="R157" s="39"/>
      <c r="S157" s="40"/>
      <c r="T157" s="39"/>
      <c r="U157" s="39"/>
      <c r="V157" s="39"/>
      <c r="W157" s="87"/>
      <c r="X157" s="39"/>
      <c r="Y157" s="39"/>
      <c r="Z157" s="39"/>
      <c r="AA157" s="39"/>
      <c r="AB157" s="39"/>
      <c r="AC157" s="88"/>
      <c r="AD157" s="88"/>
      <c r="AE157" s="8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</row>
    <row r="158" spans="1:78">
      <c r="A158" s="85"/>
      <c r="B158" s="39"/>
      <c r="C158" s="86"/>
      <c r="D158" s="86"/>
      <c r="E158" s="86"/>
      <c r="F158" s="39"/>
      <c r="G158" s="39"/>
      <c r="H158" s="39"/>
      <c r="I158" s="86"/>
      <c r="J158" s="86"/>
      <c r="K158" s="86"/>
      <c r="L158" s="86"/>
      <c r="M158" s="86"/>
      <c r="N158" s="86"/>
      <c r="O158" s="86"/>
      <c r="P158" s="86"/>
      <c r="Q158" s="86"/>
      <c r="R158" s="39"/>
      <c r="S158" s="40"/>
      <c r="T158" s="39"/>
      <c r="U158" s="39"/>
      <c r="V158" s="39"/>
      <c r="W158" s="87"/>
      <c r="X158" s="39"/>
      <c r="Y158" s="39"/>
      <c r="Z158" s="39"/>
      <c r="AA158" s="39"/>
      <c r="AB158" s="39"/>
      <c r="AC158" s="88"/>
      <c r="AD158" s="88"/>
      <c r="AE158" s="8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</row>
    <row r="159" spans="1:78">
      <c r="A159" s="85"/>
      <c r="B159" s="39"/>
      <c r="C159" s="86"/>
      <c r="D159" s="86"/>
      <c r="E159" s="86"/>
      <c r="F159" s="39"/>
      <c r="G159" s="39"/>
      <c r="H159" s="39"/>
      <c r="I159" s="86"/>
      <c r="J159" s="86"/>
      <c r="K159" s="86"/>
      <c r="L159" s="86"/>
      <c r="M159" s="86"/>
      <c r="N159" s="86"/>
      <c r="O159" s="86"/>
      <c r="P159" s="86"/>
      <c r="Q159" s="86"/>
      <c r="R159" s="39"/>
      <c r="S159" s="40"/>
      <c r="T159" s="39"/>
      <c r="U159" s="39"/>
      <c r="V159" s="39"/>
      <c r="W159" s="87"/>
      <c r="X159" s="39"/>
      <c r="Y159" s="39"/>
      <c r="Z159" s="39"/>
      <c r="AA159" s="39"/>
      <c r="AB159" s="39"/>
      <c r="AC159" s="88"/>
      <c r="AD159" s="88"/>
      <c r="AE159" s="8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</row>
    <row r="160" spans="1:78">
      <c r="A160" s="85"/>
      <c r="B160" s="39"/>
      <c r="C160" s="86"/>
      <c r="D160" s="86"/>
      <c r="E160" s="86"/>
      <c r="F160" s="39"/>
      <c r="G160" s="39"/>
      <c r="H160" s="39"/>
      <c r="I160" s="86"/>
      <c r="J160" s="86"/>
      <c r="K160" s="86"/>
      <c r="L160" s="86"/>
      <c r="M160" s="86"/>
      <c r="N160" s="86"/>
      <c r="O160" s="86"/>
      <c r="P160" s="86"/>
      <c r="Q160" s="86"/>
      <c r="R160" s="39"/>
      <c r="S160" s="40"/>
      <c r="T160" s="39"/>
      <c r="U160" s="39"/>
      <c r="V160" s="39"/>
      <c r="W160" s="87"/>
      <c r="X160" s="39"/>
      <c r="Y160" s="39"/>
      <c r="Z160" s="39"/>
      <c r="AA160" s="39"/>
      <c r="AB160" s="39"/>
      <c r="AC160" s="88"/>
      <c r="AD160" s="88"/>
      <c r="AE160" s="8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</row>
    <row r="161" spans="1:78">
      <c r="A161" s="85"/>
      <c r="B161" s="39"/>
      <c r="C161" s="86"/>
      <c r="D161" s="86"/>
      <c r="E161" s="86"/>
      <c r="F161" s="39"/>
      <c r="G161" s="39"/>
      <c r="H161" s="39"/>
      <c r="I161" s="86"/>
      <c r="J161" s="86"/>
      <c r="K161" s="86"/>
      <c r="L161" s="86"/>
      <c r="M161" s="86"/>
      <c r="N161" s="86"/>
      <c r="O161" s="86"/>
      <c r="P161" s="86"/>
      <c r="Q161" s="86"/>
      <c r="R161" s="39"/>
      <c r="S161" s="40"/>
      <c r="T161" s="39"/>
      <c r="U161" s="39"/>
      <c r="V161" s="39"/>
      <c r="W161" s="87"/>
      <c r="X161" s="39"/>
      <c r="Y161" s="39"/>
      <c r="Z161" s="39"/>
      <c r="AA161" s="39"/>
      <c r="AB161" s="39"/>
      <c r="AC161" s="88"/>
      <c r="AD161" s="88"/>
      <c r="AE161" s="8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</row>
    <row r="162" spans="1:78">
      <c r="A162" s="85"/>
      <c r="B162" s="39"/>
      <c r="C162" s="86"/>
      <c r="D162" s="86"/>
      <c r="E162" s="86"/>
      <c r="F162" s="39"/>
      <c r="G162" s="39"/>
      <c r="H162" s="39"/>
      <c r="I162" s="86"/>
      <c r="J162" s="86"/>
      <c r="K162" s="86"/>
      <c r="L162" s="86"/>
      <c r="M162" s="86"/>
      <c r="N162" s="86"/>
      <c r="O162" s="86"/>
      <c r="P162" s="86"/>
      <c r="Q162" s="86"/>
      <c r="R162" s="39"/>
      <c r="S162" s="40"/>
      <c r="T162" s="39"/>
      <c r="U162" s="39"/>
      <c r="V162" s="39"/>
      <c r="W162" s="87"/>
      <c r="X162" s="39"/>
      <c r="Y162" s="39"/>
      <c r="Z162" s="39"/>
      <c r="AA162" s="39"/>
      <c r="AB162" s="39"/>
      <c r="AC162" s="88"/>
      <c r="AD162" s="88"/>
      <c r="AE162" s="8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</row>
    <row r="163" spans="1:78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40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</row>
    <row r="164" spans="1:78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40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</row>
    <row r="165" spans="1:78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40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</row>
    <row r="166" spans="1:78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40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</row>
  </sheetData>
  <sheetProtection algorithmName="SHA-512" hashValue="IykXWvp2z7QDJVvmp8345JQmbtwcsmewvET3XWjmaiYagW7cn8415CMSuKWljlU3u35McEqacIMtNbw19r/XXw==" saltValue="Onm0PcJhZQ/dM0IPQCwUSQ==" spinCount="100000" sheet="1" selectLockedCells="1" sort="0" autoFilter="0" pivotTables="0"/>
  <autoFilter ref="A15:A71" xr:uid="{00000000-0009-0000-0000-000000000000}"/>
  <mergeCells count="6">
    <mergeCell ref="C8:E8"/>
    <mergeCell ref="X14:AD14"/>
    <mergeCell ref="I14:K14"/>
    <mergeCell ref="C14:E14"/>
    <mergeCell ref="O14:S14"/>
    <mergeCell ref="I8:S8"/>
  </mergeCells>
  <pageMargins left="0.25" right="0.25" top="0.75" bottom="0.75" header="0.3" footer="0.3"/>
  <pageSetup paperSize="9" scale="54" orientation="portrait" r:id="rId1"/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AB15-7FFF-4EA7-8613-7D7FA2071F2B}">
  <dimension ref="A1:S62"/>
  <sheetViews>
    <sheetView workbookViewId="0">
      <selection sqref="A1:XFD1"/>
    </sheetView>
  </sheetViews>
  <sheetFormatPr defaultRowHeight="12.5"/>
  <cols>
    <col min="1" max="1" width="13.26953125" customWidth="1"/>
    <col min="2" max="2" width="13.7265625" customWidth="1"/>
    <col min="3" max="5" width="12.54296875" customWidth="1"/>
    <col min="6" max="6" width="12.81640625" customWidth="1"/>
    <col min="7" max="7" width="11.54296875" customWidth="1"/>
    <col min="8" max="8" width="12.1796875" customWidth="1"/>
    <col min="9" max="9" width="15.26953125" customWidth="1"/>
    <col min="10" max="10" width="14.7265625" customWidth="1"/>
    <col min="11" max="11" width="14.81640625" customWidth="1"/>
    <col min="12" max="12" width="14.26953125" customWidth="1"/>
    <col min="13" max="13" width="13.453125" customWidth="1"/>
    <col min="14" max="14" width="14.1796875" customWidth="1"/>
    <col min="15" max="15" width="10.54296875" customWidth="1"/>
    <col min="16" max="16" width="10.54296875" hidden="1" customWidth="1"/>
    <col min="19" max="19" width="11.1796875" bestFit="1" customWidth="1"/>
  </cols>
  <sheetData>
    <row r="1" spans="1:19" ht="52.5">
      <c r="A1" s="26" t="s">
        <v>73</v>
      </c>
      <c r="B1" s="26" t="s">
        <v>74</v>
      </c>
      <c r="C1" s="26" t="s">
        <v>75</v>
      </c>
      <c r="D1" s="26" t="s">
        <v>76</v>
      </c>
      <c r="E1" s="26" t="s">
        <v>77</v>
      </c>
      <c r="F1" s="26" t="s">
        <v>78</v>
      </c>
      <c r="G1" s="26" t="s">
        <v>79</v>
      </c>
      <c r="H1" s="26" t="s">
        <v>80</v>
      </c>
      <c r="I1" s="37" t="s">
        <v>81</v>
      </c>
      <c r="J1" s="26" t="s">
        <v>82</v>
      </c>
      <c r="K1" s="26" t="s">
        <v>83</v>
      </c>
      <c r="L1" s="26" t="s">
        <v>84</v>
      </c>
      <c r="M1" s="26" t="s">
        <v>85</v>
      </c>
      <c r="N1" s="26" t="s">
        <v>86</v>
      </c>
      <c r="O1" s="26" t="s">
        <v>87</v>
      </c>
      <c r="P1" s="38"/>
      <c r="Q1" s="27" t="s">
        <v>88</v>
      </c>
      <c r="R1" s="27" t="s">
        <v>89</v>
      </c>
      <c r="S1" s="27" t="s">
        <v>90</v>
      </c>
    </row>
    <row r="2" spans="1:19" ht="25">
      <c r="A2" s="28" t="s">
        <v>91</v>
      </c>
      <c r="B2" s="28" t="s">
        <v>92</v>
      </c>
      <c r="C2" s="28" t="s">
        <v>93</v>
      </c>
      <c r="D2" s="29" t="s">
        <v>93</v>
      </c>
      <c r="E2" s="29" t="s">
        <v>94</v>
      </c>
      <c r="F2" s="28" t="s">
        <v>95</v>
      </c>
      <c r="G2" s="28" t="s">
        <v>96</v>
      </c>
      <c r="H2" s="28" t="s">
        <v>97</v>
      </c>
      <c r="I2" s="28" t="s">
        <v>98</v>
      </c>
      <c r="J2" s="28" t="s">
        <v>99</v>
      </c>
      <c r="K2" s="28" t="s">
        <v>100</v>
      </c>
      <c r="L2" s="28" t="s">
        <v>101</v>
      </c>
      <c r="M2" s="28" t="s">
        <v>102</v>
      </c>
      <c r="N2" s="28" t="s">
        <v>103</v>
      </c>
      <c r="O2" s="28" t="s">
        <v>104</v>
      </c>
      <c r="P2" s="28"/>
      <c r="Q2" s="28" t="s">
        <v>105</v>
      </c>
      <c r="R2" s="28" t="s">
        <v>106</v>
      </c>
      <c r="S2" s="30" t="s">
        <v>107</v>
      </c>
    </row>
    <row r="3" spans="1:19" ht="25">
      <c r="A3" s="29" t="s">
        <v>92</v>
      </c>
      <c r="B3" s="29" t="s">
        <v>108</v>
      </c>
      <c r="C3" s="28" t="s">
        <v>94</v>
      </c>
      <c r="D3" s="29" t="s">
        <v>109</v>
      </c>
      <c r="E3" s="28" t="s">
        <v>110</v>
      </c>
      <c r="F3" s="28" t="s">
        <v>111</v>
      </c>
      <c r="G3" s="28" t="s">
        <v>112</v>
      </c>
      <c r="H3" s="28" t="s">
        <v>105</v>
      </c>
      <c r="I3" s="31" t="s">
        <v>113</v>
      </c>
      <c r="J3" s="28" t="s">
        <v>114</v>
      </c>
      <c r="K3" s="28" t="s">
        <v>115</v>
      </c>
      <c r="L3" s="28" t="s">
        <v>116</v>
      </c>
      <c r="M3" s="28" t="s">
        <v>117</v>
      </c>
      <c r="N3" s="28" t="s">
        <v>118</v>
      </c>
      <c r="O3" s="29" t="s">
        <v>119</v>
      </c>
      <c r="P3" s="29"/>
      <c r="Q3" s="28" t="s">
        <v>106</v>
      </c>
      <c r="R3" s="28" t="s">
        <v>101</v>
      </c>
      <c r="S3" s="30" t="s">
        <v>120</v>
      </c>
    </row>
    <row r="4" spans="1:19" ht="50">
      <c r="A4" s="28" t="s">
        <v>121</v>
      </c>
      <c r="B4" s="28" t="s">
        <v>122</v>
      </c>
      <c r="C4" s="28" t="s">
        <v>109</v>
      </c>
      <c r="D4" s="29" t="s">
        <v>123</v>
      </c>
      <c r="E4" s="28" t="s">
        <v>124</v>
      </c>
      <c r="F4" s="28" t="s">
        <v>125</v>
      </c>
      <c r="G4" s="28" t="s">
        <v>126</v>
      </c>
      <c r="H4" s="28" t="s">
        <v>127</v>
      </c>
      <c r="I4" s="28" t="s">
        <v>128</v>
      </c>
      <c r="J4" s="28" t="s">
        <v>129</v>
      </c>
      <c r="K4" s="28" t="s">
        <v>130</v>
      </c>
      <c r="L4" s="28" t="s">
        <v>131</v>
      </c>
      <c r="M4" s="28" t="s">
        <v>132</v>
      </c>
      <c r="N4" s="28" t="s">
        <v>133</v>
      </c>
      <c r="O4" s="28" t="s">
        <v>134</v>
      </c>
      <c r="P4" s="28"/>
      <c r="Q4" s="28" t="s">
        <v>97</v>
      </c>
      <c r="R4" s="28" t="s">
        <v>115</v>
      </c>
      <c r="S4" s="30" t="s">
        <v>135</v>
      </c>
    </row>
    <row r="5" spans="1:19" ht="25">
      <c r="A5" s="28" t="s">
        <v>122</v>
      </c>
      <c r="B5" s="28"/>
      <c r="C5" s="28" t="s">
        <v>110</v>
      </c>
      <c r="D5" s="28" t="s">
        <v>136</v>
      </c>
      <c r="E5" s="28" t="s">
        <v>137</v>
      </c>
      <c r="F5" s="28" t="s">
        <v>138</v>
      </c>
      <c r="G5" s="28" t="s">
        <v>139</v>
      </c>
      <c r="H5" s="28" t="s">
        <v>140</v>
      </c>
      <c r="I5" s="28" t="s">
        <v>141</v>
      </c>
      <c r="J5" s="28" t="s">
        <v>142</v>
      </c>
      <c r="K5" s="28" t="s">
        <v>143</v>
      </c>
      <c r="L5" s="28" t="s">
        <v>144</v>
      </c>
      <c r="M5" s="28" t="s">
        <v>145</v>
      </c>
      <c r="N5" s="28" t="s">
        <v>146</v>
      </c>
      <c r="O5" s="28" t="s">
        <v>147</v>
      </c>
      <c r="P5" s="28"/>
      <c r="Q5" s="28" t="s">
        <v>127</v>
      </c>
      <c r="R5" s="28" t="s">
        <v>116</v>
      </c>
      <c r="S5" s="30"/>
    </row>
    <row r="6" spans="1:19" ht="37.5">
      <c r="A6" s="28"/>
      <c r="B6" s="28"/>
      <c r="C6" s="28" t="s">
        <v>124</v>
      </c>
      <c r="D6" s="28"/>
      <c r="E6" s="28" t="s">
        <v>148</v>
      </c>
      <c r="F6" s="28" t="s">
        <v>149</v>
      </c>
      <c r="G6" s="28" t="s">
        <v>150</v>
      </c>
      <c r="H6" s="28" t="s">
        <v>151</v>
      </c>
      <c r="I6" s="28" t="s">
        <v>152</v>
      </c>
      <c r="J6" s="28" t="s">
        <v>153</v>
      </c>
      <c r="K6" s="28" t="s">
        <v>154</v>
      </c>
      <c r="L6" s="28" t="s">
        <v>155</v>
      </c>
      <c r="M6" s="28" t="s">
        <v>156</v>
      </c>
      <c r="N6" s="28" t="s">
        <v>157</v>
      </c>
      <c r="O6" s="28" t="s">
        <v>158</v>
      </c>
      <c r="P6" s="28"/>
      <c r="Q6" s="28" t="s">
        <v>96</v>
      </c>
      <c r="R6" s="28" t="s">
        <v>100</v>
      </c>
      <c r="S6" s="30"/>
    </row>
    <row r="7" spans="1:19" ht="25">
      <c r="A7" s="28"/>
      <c r="B7" s="28"/>
      <c r="C7" s="28" t="s">
        <v>148</v>
      </c>
      <c r="D7" s="28"/>
      <c r="E7" s="28" t="s">
        <v>159</v>
      </c>
      <c r="F7" s="28" t="s">
        <v>160</v>
      </c>
      <c r="G7" s="28" t="s">
        <v>161</v>
      </c>
      <c r="H7" s="28" t="s">
        <v>162</v>
      </c>
      <c r="I7" s="28" t="s">
        <v>163</v>
      </c>
      <c r="J7" s="28" t="s">
        <v>164</v>
      </c>
      <c r="K7" s="28" t="s">
        <v>165</v>
      </c>
      <c r="L7" s="28" t="s">
        <v>166</v>
      </c>
      <c r="M7" s="28" t="s">
        <v>167</v>
      </c>
      <c r="N7" s="28" t="s">
        <v>168</v>
      </c>
      <c r="O7" s="28" t="s">
        <v>169</v>
      </c>
      <c r="P7" s="28"/>
      <c r="Q7" s="28" t="s">
        <v>140</v>
      </c>
      <c r="R7" s="28" t="s">
        <v>142</v>
      </c>
      <c r="S7" s="30"/>
    </row>
    <row r="8" spans="1:19" ht="37.5">
      <c r="A8" s="28"/>
      <c r="B8" s="28"/>
      <c r="C8" s="28" t="s">
        <v>170</v>
      </c>
      <c r="D8" s="28"/>
      <c r="E8" s="28" t="s">
        <v>171</v>
      </c>
      <c r="F8" s="28" t="s">
        <v>172</v>
      </c>
      <c r="G8" s="28" t="s">
        <v>173</v>
      </c>
      <c r="H8" s="28" t="s">
        <v>174</v>
      </c>
      <c r="I8" s="28" t="s">
        <v>175</v>
      </c>
      <c r="J8" s="28" t="s">
        <v>176</v>
      </c>
      <c r="K8" s="28" t="s">
        <v>177</v>
      </c>
      <c r="L8" s="28" t="s">
        <v>84</v>
      </c>
      <c r="M8" s="28" t="s">
        <v>178</v>
      </c>
      <c r="N8" s="28" t="s">
        <v>179</v>
      </c>
      <c r="O8" s="28" t="s">
        <v>180</v>
      </c>
      <c r="P8" s="28"/>
      <c r="Q8" s="28" t="s">
        <v>126</v>
      </c>
      <c r="R8" s="28" t="s">
        <v>181</v>
      </c>
      <c r="S8" s="30"/>
    </row>
    <row r="9" spans="1:19" ht="25">
      <c r="A9" s="28"/>
      <c r="B9" s="28"/>
      <c r="C9" s="28" t="s">
        <v>182</v>
      </c>
      <c r="D9" s="28"/>
      <c r="E9" s="28" t="s">
        <v>183</v>
      </c>
      <c r="F9" s="28" t="s">
        <v>184</v>
      </c>
      <c r="G9" s="28" t="s">
        <v>185</v>
      </c>
      <c r="H9" s="28" t="s">
        <v>106</v>
      </c>
      <c r="I9" s="28" t="s">
        <v>186</v>
      </c>
      <c r="J9" s="28" t="s">
        <v>187</v>
      </c>
      <c r="K9" s="28" t="s">
        <v>188</v>
      </c>
      <c r="L9" s="28" t="s">
        <v>189</v>
      </c>
      <c r="M9" s="28"/>
      <c r="N9" s="28" t="s">
        <v>190</v>
      </c>
      <c r="O9" s="28" t="s">
        <v>191</v>
      </c>
      <c r="P9" s="28"/>
      <c r="Q9" s="28" t="s">
        <v>112</v>
      </c>
      <c r="R9" s="28" t="s">
        <v>192</v>
      </c>
      <c r="S9" s="30"/>
    </row>
    <row r="10" spans="1:19" ht="50">
      <c r="A10" s="28"/>
      <c r="B10" s="28"/>
      <c r="C10" s="28" t="s">
        <v>123</v>
      </c>
      <c r="D10" s="28"/>
      <c r="E10" s="28"/>
      <c r="F10" s="28" t="s">
        <v>193</v>
      </c>
      <c r="G10" s="28" t="s">
        <v>194</v>
      </c>
      <c r="H10" s="28" t="s">
        <v>195</v>
      </c>
      <c r="I10" s="28" t="s">
        <v>196</v>
      </c>
      <c r="J10" s="28" t="s">
        <v>197</v>
      </c>
      <c r="K10" s="28" t="s">
        <v>198</v>
      </c>
      <c r="L10" s="28" t="s">
        <v>199</v>
      </c>
      <c r="M10" s="28"/>
      <c r="N10" s="28" t="s">
        <v>200</v>
      </c>
      <c r="O10" s="28" t="s">
        <v>201</v>
      </c>
      <c r="P10" s="28"/>
      <c r="Q10" s="28" t="s">
        <v>151</v>
      </c>
      <c r="R10" s="28" t="s">
        <v>202</v>
      </c>
      <c r="S10" s="30"/>
    </row>
    <row r="11" spans="1:19" ht="37.5">
      <c r="A11" s="28"/>
      <c r="B11" s="28"/>
      <c r="C11" s="28" t="s">
        <v>171</v>
      </c>
      <c r="D11" s="28"/>
      <c r="E11" s="28"/>
      <c r="F11" s="28" t="s">
        <v>203</v>
      </c>
      <c r="G11" s="28" t="s">
        <v>204</v>
      </c>
      <c r="H11" s="28" t="s">
        <v>205</v>
      </c>
      <c r="I11" s="28" t="s">
        <v>206</v>
      </c>
      <c r="J11" s="28" t="s">
        <v>207</v>
      </c>
      <c r="K11" s="28" t="s">
        <v>208</v>
      </c>
      <c r="L11" s="28"/>
      <c r="M11" s="28"/>
      <c r="N11" s="28" t="s">
        <v>209</v>
      </c>
      <c r="O11" s="28" t="s">
        <v>210</v>
      </c>
      <c r="P11" s="28"/>
      <c r="Q11" s="28" t="s">
        <v>162</v>
      </c>
      <c r="R11" s="28" t="s">
        <v>211</v>
      </c>
      <c r="S11" s="30"/>
    </row>
    <row r="12" spans="1:19" ht="25">
      <c r="A12" s="28"/>
      <c r="B12" s="28"/>
      <c r="C12" s="28" t="s">
        <v>136</v>
      </c>
      <c r="D12" s="28"/>
      <c r="E12" s="28"/>
      <c r="F12" s="28" t="s">
        <v>212</v>
      </c>
      <c r="G12" s="32" t="s">
        <v>213</v>
      </c>
      <c r="H12" s="32" t="s">
        <v>214</v>
      </c>
      <c r="I12" s="28"/>
      <c r="J12" s="28"/>
      <c r="K12" s="28" t="s">
        <v>215</v>
      </c>
      <c r="L12" s="28"/>
      <c r="M12" s="28"/>
      <c r="N12" s="28" t="s">
        <v>216</v>
      </c>
      <c r="O12" s="28" t="s">
        <v>217</v>
      </c>
      <c r="P12" s="28"/>
      <c r="Q12" s="28" t="s">
        <v>218</v>
      </c>
      <c r="R12" s="28" t="s">
        <v>219</v>
      </c>
      <c r="S12" s="30"/>
    </row>
    <row r="13" spans="1:19" ht="62.5">
      <c r="A13" s="28"/>
      <c r="B13" s="28"/>
      <c r="C13" s="28" t="s">
        <v>183</v>
      </c>
      <c r="D13" s="28"/>
      <c r="E13" s="28"/>
      <c r="F13" s="28" t="s">
        <v>220</v>
      </c>
      <c r="G13" s="28" t="s">
        <v>221</v>
      </c>
      <c r="H13" s="28" t="s">
        <v>222</v>
      </c>
      <c r="I13" s="28"/>
      <c r="J13" s="28"/>
      <c r="K13" s="28"/>
      <c r="L13" s="28"/>
      <c r="M13" s="28"/>
      <c r="N13" s="28" t="s">
        <v>223</v>
      </c>
      <c r="O13" s="28" t="s">
        <v>224</v>
      </c>
      <c r="P13" s="28"/>
      <c r="Q13" s="28" t="s">
        <v>174</v>
      </c>
      <c r="R13" s="28" t="s">
        <v>225</v>
      </c>
      <c r="S13" s="30"/>
    </row>
    <row r="14" spans="1:19" ht="37.5">
      <c r="A14" s="28"/>
      <c r="B14" s="28"/>
      <c r="C14" s="28"/>
      <c r="D14" s="28"/>
      <c r="E14" s="28"/>
      <c r="F14" s="28" t="s">
        <v>226</v>
      </c>
      <c r="G14" s="28" t="s">
        <v>227</v>
      </c>
      <c r="H14" s="28" t="s">
        <v>228</v>
      </c>
      <c r="I14" s="28"/>
      <c r="J14" s="28"/>
      <c r="K14" s="28"/>
      <c r="L14" s="28"/>
      <c r="M14" s="28"/>
      <c r="N14" s="28" t="s">
        <v>229</v>
      </c>
      <c r="O14" s="28" t="s">
        <v>230</v>
      </c>
      <c r="P14" s="28"/>
      <c r="Q14" s="28" t="s">
        <v>150</v>
      </c>
      <c r="R14" s="28" t="s">
        <v>231</v>
      </c>
      <c r="S14" s="30"/>
    </row>
    <row r="15" spans="1:19" ht="25">
      <c r="A15" s="28"/>
      <c r="B15" s="28"/>
      <c r="C15" s="28"/>
      <c r="D15" s="28"/>
      <c r="E15" s="28"/>
      <c r="F15" s="28" t="s">
        <v>232</v>
      </c>
      <c r="G15" s="28" t="s">
        <v>233</v>
      </c>
      <c r="H15" s="28" t="s">
        <v>234</v>
      </c>
      <c r="I15" s="28"/>
      <c r="J15" s="28"/>
      <c r="K15" s="28"/>
      <c r="L15" s="28"/>
      <c r="M15" s="28"/>
      <c r="N15" s="28" t="s">
        <v>235</v>
      </c>
      <c r="O15" s="28" t="s">
        <v>236</v>
      </c>
      <c r="P15" s="28"/>
      <c r="Q15" s="28" t="s">
        <v>173</v>
      </c>
      <c r="R15" s="28" t="s">
        <v>237</v>
      </c>
      <c r="S15" s="30"/>
    </row>
    <row r="16" spans="1:19">
      <c r="A16" s="28"/>
      <c r="B16" s="28"/>
      <c r="C16" s="28"/>
      <c r="D16" s="28"/>
      <c r="E16" s="28"/>
      <c r="F16" s="33" t="s">
        <v>137</v>
      </c>
      <c r="G16" s="28" t="s">
        <v>238</v>
      </c>
      <c r="H16" s="28" t="s">
        <v>239</v>
      </c>
      <c r="I16" s="28"/>
      <c r="J16" s="28"/>
      <c r="K16" s="28"/>
      <c r="L16" s="28"/>
      <c r="M16" s="28"/>
      <c r="N16" s="28" t="s">
        <v>240</v>
      </c>
      <c r="O16" s="28" t="s">
        <v>241</v>
      </c>
      <c r="P16" s="28"/>
      <c r="Q16" s="28" t="s">
        <v>195</v>
      </c>
      <c r="R16" s="28" t="s">
        <v>99</v>
      </c>
      <c r="S16" s="30"/>
    </row>
    <row r="17" spans="1:19" ht="25">
      <c r="A17" s="28"/>
      <c r="B17" s="28"/>
      <c r="C17" s="28"/>
      <c r="D17" s="28"/>
      <c r="E17" s="28"/>
      <c r="F17" s="28" t="s">
        <v>242</v>
      </c>
      <c r="G17" s="28" t="s">
        <v>243</v>
      </c>
      <c r="H17" s="28" t="s">
        <v>244</v>
      </c>
      <c r="I17" s="28"/>
      <c r="J17" s="28"/>
      <c r="K17" s="28"/>
      <c r="L17" s="28"/>
      <c r="M17" s="28"/>
      <c r="N17" s="28" t="s">
        <v>245</v>
      </c>
      <c r="O17" s="28" t="s">
        <v>246</v>
      </c>
      <c r="P17" s="28"/>
      <c r="Q17" s="28" t="s">
        <v>185</v>
      </c>
      <c r="R17" s="28" t="s">
        <v>195</v>
      </c>
      <c r="S17" s="30"/>
    </row>
    <row r="18" spans="1:19" ht="25">
      <c r="A18" s="28"/>
      <c r="B18" s="28"/>
      <c r="C18" s="28"/>
      <c r="D18" s="28"/>
      <c r="E18" s="28"/>
      <c r="F18" s="28" t="s">
        <v>247</v>
      </c>
      <c r="G18" s="28" t="s">
        <v>248</v>
      </c>
      <c r="H18" s="28" t="s">
        <v>249</v>
      </c>
      <c r="I18" s="28"/>
      <c r="J18" s="28"/>
      <c r="K18" s="28"/>
      <c r="L18" s="28"/>
      <c r="M18" s="28"/>
      <c r="N18" s="28" t="s">
        <v>250</v>
      </c>
      <c r="O18" s="28" t="s">
        <v>251</v>
      </c>
      <c r="P18" s="28"/>
      <c r="Q18" s="28" t="s">
        <v>204</v>
      </c>
      <c r="R18" s="28" t="s">
        <v>252</v>
      </c>
      <c r="S18" s="30"/>
    </row>
    <row r="19" spans="1:19" ht="25">
      <c r="A19" s="28"/>
      <c r="B19" s="28"/>
      <c r="C19" s="28"/>
      <c r="D19" s="28"/>
      <c r="E19" s="28"/>
      <c r="F19" s="28" t="s">
        <v>253</v>
      </c>
      <c r="G19" s="28" t="s">
        <v>254</v>
      </c>
      <c r="H19" s="28" t="s">
        <v>255</v>
      </c>
      <c r="I19" s="28"/>
      <c r="J19" s="28"/>
      <c r="K19" s="28"/>
      <c r="L19" s="28"/>
      <c r="M19" s="28"/>
      <c r="N19" s="28" t="s">
        <v>256</v>
      </c>
      <c r="O19" s="28" t="s">
        <v>257</v>
      </c>
      <c r="P19" s="28"/>
      <c r="Q19" s="28" t="s">
        <v>194</v>
      </c>
      <c r="R19" s="28" t="s">
        <v>258</v>
      </c>
      <c r="S19" s="30"/>
    </row>
    <row r="20" spans="1:19" ht="50">
      <c r="A20" s="28"/>
      <c r="B20" s="28"/>
      <c r="C20" s="28"/>
      <c r="D20" s="28"/>
      <c r="E20" s="28"/>
      <c r="F20" s="28" t="s">
        <v>259</v>
      </c>
      <c r="G20" s="28" t="s">
        <v>260</v>
      </c>
      <c r="H20" s="28" t="s">
        <v>218</v>
      </c>
      <c r="I20" s="28"/>
      <c r="J20" s="28"/>
      <c r="K20" s="28"/>
      <c r="L20" s="28"/>
      <c r="M20" s="28"/>
      <c r="N20" s="28" t="s">
        <v>261</v>
      </c>
      <c r="O20" s="29" t="s">
        <v>262</v>
      </c>
      <c r="P20" s="29"/>
      <c r="Q20" s="32" t="s">
        <v>213</v>
      </c>
      <c r="R20" s="28" t="s">
        <v>263</v>
      </c>
      <c r="S20" s="30"/>
    </row>
    <row r="21" spans="1:19" ht="25">
      <c r="A21" s="28"/>
      <c r="B21" s="28"/>
      <c r="C21" s="28"/>
      <c r="D21" s="28"/>
      <c r="E21" s="28"/>
      <c r="F21" s="28" t="s">
        <v>264</v>
      </c>
      <c r="G21" s="28" t="s">
        <v>265</v>
      </c>
      <c r="H21" s="28" t="s">
        <v>266</v>
      </c>
      <c r="I21" s="28"/>
      <c r="J21" s="28"/>
      <c r="K21" s="28"/>
      <c r="L21" s="28"/>
      <c r="M21" s="28"/>
      <c r="N21" s="28"/>
      <c r="O21" s="28" t="s">
        <v>267</v>
      </c>
      <c r="P21" s="28"/>
      <c r="Q21" s="32" t="s">
        <v>214</v>
      </c>
      <c r="R21" s="28" t="s">
        <v>114</v>
      </c>
      <c r="S21" s="30"/>
    </row>
    <row r="22" spans="1:19">
      <c r="A22" s="28"/>
      <c r="B22" s="28"/>
      <c r="C22" s="28"/>
      <c r="D22" s="28"/>
      <c r="E22" s="28"/>
      <c r="F22" s="28" t="s">
        <v>268</v>
      </c>
      <c r="G22" s="28" t="s">
        <v>269</v>
      </c>
      <c r="H22" s="28" t="s">
        <v>270</v>
      </c>
      <c r="I22" s="28"/>
      <c r="J22" s="28"/>
      <c r="K22" s="28"/>
      <c r="L22" s="28"/>
      <c r="M22" s="28"/>
      <c r="N22" s="28"/>
      <c r="O22" s="28" t="s">
        <v>271</v>
      </c>
      <c r="P22" s="28"/>
      <c r="Q22" s="28" t="s">
        <v>222</v>
      </c>
      <c r="R22" s="28" t="s">
        <v>272</v>
      </c>
      <c r="S22" s="30"/>
    </row>
    <row r="23" spans="1:19" ht="25">
      <c r="A23" s="28"/>
      <c r="B23" s="28"/>
      <c r="C23" s="28"/>
      <c r="D23" s="28"/>
      <c r="E23" s="28"/>
      <c r="F23" s="28" t="s">
        <v>273</v>
      </c>
      <c r="G23" s="28" t="s">
        <v>274</v>
      </c>
      <c r="H23" s="28" t="s">
        <v>275</v>
      </c>
      <c r="I23" s="28"/>
      <c r="J23" s="28"/>
      <c r="K23" s="28"/>
      <c r="L23" s="28"/>
      <c r="M23" s="28"/>
      <c r="N23" s="28"/>
      <c r="O23" s="28" t="s">
        <v>276</v>
      </c>
      <c r="P23" s="28"/>
      <c r="Q23" s="28" t="s">
        <v>161</v>
      </c>
      <c r="R23" s="28" t="s">
        <v>277</v>
      </c>
      <c r="S23" s="30"/>
    </row>
    <row r="24" spans="1:19">
      <c r="A24" s="28"/>
      <c r="B24" s="28"/>
      <c r="C24" s="28"/>
      <c r="D24" s="28"/>
      <c r="E24" s="28"/>
      <c r="F24" s="28" t="s">
        <v>159</v>
      </c>
      <c r="G24" s="28" t="s">
        <v>278</v>
      </c>
      <c r="H24" s="28" t="s">
        <v>279</v>
      </c>
      <c r="I24" s="28"/>
      <c r="J24" s="28"/>
      <c r="K24" s="28"/>
      <c r="L24" s="28"/>
      <c r="M24" s="28"/>
      <c r="N24" s="28"/>
      <c r="O24" s="28" t="s">
        <v>280</v>
      </c>
      <c r="P24" s="28"/>
      <c r="Q24" s="28" t="s">
        <v>249</v>
      </c>
      <c r="R24" s="28" t="s">
        <v>154</v>
      </c>
      <c r="S24" s="30"/>
    </row>
    <row r="25" spans="1:19">
      <c r="A25" s="28"/>
      <c r="B25" s="28"/>
      <c r="C25" s="28"/>
      <c r="D25" s="28"/>
      <c r="E25" s="28"/>
      <c r="F25" s="28" t="s">
        <v>281</v>
      </c>
      <c r="G25" s="28" t="s">
        <v>282</v>
      </c>
      <c r="H25" s="28" t="s">
        <v>283</v>
      </c>
      <c r="I25" s="28"/>
      <c r="J25" s="28"/>
      <c r="K25" s="28"/>
      <c r="L25" s="28"/>
      <c r="M25" s="28"/>
      <c r="N25" s="28"/>
      <c r="O25" s="28" t="s">
        <v>284</v>
      </c>
      <c r="P25" s="28"/>
      <c r="Q25" s="28" t="s">
        <v>255</v>
      </c>
      <c r="R25" s="28" t="s">
        <v>285</v>
      </c>
      <c r="S25" s="30"/>
    </row>
    <row r="26" spans="1:19" ht="25">
      <c r="A26" s="28"/>
      <c r="B26" s="28"/>
      <c r="C26" s="28"/>
      <c r="D26" s="28"/>
      <c r="E26" s="28"/>
      <c r="F26" s="28" t="s">
        <v>286</v>
      </c>
      <c r="G26" s="28" t="s">
        <v>287</v>
      </c>
      <c r="H26" s="28" t="s">
        <v>288</v>
      </c>
      <c r="I26" s="28"/>
      <c r="J26" s="28"/>
      <c r="K26" s="28"/>
      <c r="L26" s="28"/>
      <c r="M26" s="28"/>
      <c r="N26" s="28"/>
      <c r="O26" s="28" t="s">
        <v>289</v>
      </c>
      <c r="P26" s="28"/>
      <c r="Q26" s="28" t="s">
        <v>233</v>
      </c>
      <c r="R26" s="28" t="s">
        <v>290</v>
      </c>
      <c r="S26" s="30"/>
    </row>
    <row r="27" spans="1:19" ht="25">
      <c r="A27" s="28"/>
      <c r="B27" s="28"/>
      <c r="C27" s="28"/>
      <c r="D27" s="28"/>
      <c r="E27" s="28"/>
      <c r="F27" s="28" t="s">
        <v>291</v>
      </c>
      <c r="G27" s="28" t="s">
        <v>240</v>
      </c>
      <c r="H27" s="28" t="s">
        <v>292</v>
      </c>
      <c r="I27" s="28"/>
      <c r="J27" s="28"/>
      <c r="K27" s="28"/>
      <c r="L27" s="28"/>
      <c r="M27" s="28"/>
      <c r="N27" s="28"/>
      <c r="O27" s="28" t="s">
        <v>293</v>
      </c>
      <c r="P27" s="28"/>
      <c r="Q27" s="28" t="s">
        <v>248</v>
      </c>
      <c r="R27" s="28" t="s">
        <v>164</v>
      </c>
      <c r="S27" s="30"/>
    </row>
    <row r="28" spans="1:19" ht="37.5">
      <c r="A28" s="28"/>
      <c r="B28" s="28"/>
      <c r="C28" s="28"/>
      <c r="D28" s="28"/>
      <c r="E28" s="28"/>
      <c r="F28" s="28" t="s">
        <v>294</v>
      </c>
      <c r="G28" s="28"/>
      <c r="H28" s="28" t="s">
        <v>295</v>
      </c>
      <c r="I28" s="28"/>
      <c r="J28" s="28"/>
      <c r="K28" s="28"/>
      <c r="L28" s="28"/>
      <c r="M28" s="28"/>
      <c r="N28" s="28"/>
      <c r="O28" s="28" t="s">
        <v>296</v>
      </c>
      <c r="P28" s="28"/>
      <c r="Q28" s="28" t="s">
        <v>238</v>
      </c>
      <c r="R28" s="28" t="s">
        <v>131</v>
      </c>
      <c r="S28" s="30"/>
    </row>
    <row r="29" spans="1:19">
      <c r="A29" s="28"/>
      <c r="B29" s="28"/>
      <c r="C29" s="28"/>
      <c r="D29" s="28"/>
      <c r="E29" s="28"/>
      <c r="F29" s="28" t="s">
        <v>297</v>
      </c>
      <c r="G29" s="28"/>
      <c r="H29" s="28" t="s">
        <v>298</v>
      </c>
      <c r="I29" s="28"/>
      <c r="J29" s="28"/>
      <c r="K29" s="28"/>
      <c r="L29" s="28"/>
      <c r="M29" s="28"/>
      <c r="N29" s="28"/>
      <c r="O29" s="28" t="s">
        <v>299</v>
      </c>
      <c r="P29" s="28"/>
      <c r="Q29" s="28" t="s">
        <v>270</v>
      </c>
      <c r="R29" s="28" t="s">
        <v>300</v>
      </c>
      <c r="S29" s="30"/>
    </row>
    <row r="30" spans="1:19">
      <c r="A30" s="28"/>
      <c r="B30" s="28"/>
      <c r="C30" s="28"/>
      <c r="D30" s="28"/>
      <c r="E30" s="28"/>
      <c r="F30" s="28" t="s">
        <v>301</v>
      </c>
      <c r="G30" s="28"/>
      <c r="H30" s="28" t="s">
        <v>302</v>
      </c>
      <c r="I30" s="28"/>
      <c r="J30" s="28"/>
      <c r="K30" s="28"/>
      <c r="L30" s="28"/>
      <c r="M30" s="28"/>
      <c r="N30" s="28"/>
      <c r="O30" s="28"/>
      <c r="P30" s="28"/>
      <c r="Q30" s="28" t="s">
        <v>266</v>
      </c>
      <c r="R30" s="28" t="s">
        <v>298</v>
      </c>
      <c r="S30" s="30"/>
    </row>
    <row r="31" spans="1:19" ht="37.5">
      <c r="A31" s="28"/>
      <c r="B31" s="28"/>
      <c r="C31" s="28"/>
      <c r="D31" s="28"/>
      <c r="E31" s="28"/>
      <c r="F31" s="28" t="s">
        <v>303</v>
      </c>
      <c r="G31" s="28"/>
      <c r="H31" s="28" t="s">
        <v>304</v>
      </c>
      <c r="I31" s="28"/>
      <c r="J31" s="28"/>
      <c r="K31" s="28"/>
      <c r="L31" s="28"/>
      <c r="M31" s="28"/>
      <c r="N31" s="28"/>
      <c r="O31" s="28"/>
      <c r="P31" s="28"/>
      <c r="Q31" s="28" t="s">
        <v>295</v>
      </c>
      <c r="R31" s="28" t="s">
        <v>135</v>
      </c>
      <c r="S31" s="30"/>
    </row>
    <row r="32" spans="1:19" ht="25">
      <c r="A32" s="28"/>
      <c r="B32" s="28"/>
      <c r="C32" s="28"/>
      <c r="D32" s="28"/>
      <c r="E32" s="28"/>
      <c r="F32" s="28" t="s">
        <v>305</v>
      </c>
      <c r="G32" s="28"/>
      <c r="H32" s="28" t="s">
        <v>306</v>
      </c>
      <c r="I32" s="28"/>
      <c r="J32" s="28"/>
      <c r="K32" s="28"/>
      <c r="L32" s="28"/>
      <c r="M32" s="28"/>
      <c r="N32" s="28"/>
      <c r="O32" s="28"/>
      <c r="P32" s="28"/>
      <c r="Q32" s="28" t="s">
        <v>275</v>
      </c>
      <c r="R32" s="28" t="s">
        <v>307</v>
      </c>
      <c r="S32" s="30"/>
    </row>
    <row r="33" spans="1:19" ht="25">
      <c r="A33" s="28"/>
      <c r="B33" s="28"/>
      <c r="C33" s="28"/>
      <c r="D33" s="28"/>
      <c r="E33" s="28"/>
      <c r="F33" s="28" t="s">
        <v>308</v>
      </c>
      <c r="G33" s="28"/>
      <c r="H33" s="28" t="s">
        <v>309</v>
      </c>
      <c r="I33" s="28"/>
      <c r="J33" s="28"/>
      <c r="K33" s="28"/>
      <c r="L33" s="28"/>
      <c r="M33" s="28"/>
      <c r="N33" s="28"/>
      <c r="O33" s="28"/>
      <c r="P33" s="28"/>
      <c r="Q33" s="28" t="s">
        <v>221</v>
      </c>
      <c r="R33" s="28" t="s">
        <v>165</v>
      </c>
      <c r="S33" s="30"/>
    </row>
    <row r="34" spans="1:19" ht="25">
      <c r="A34" s="28"/>
      <c r="B34" s="28"/>
      <c r="C34" s="28"/>
      <c r="D34" s="28"/>
      <c r="E34" s="28"/>
      <c r="F34" s="28" t="s">
        <v>310</v>
      </c>
      <c r="G34" s="28"/>
      <c r="H34" s="28" t="s">
        <v>311</v>
      </c>
      <c r="I34" s="28"/>
      <c r="J34" s="28"/>
      <c r="K34" s="28"/>
      <c r="L34" s="28"/>
      <c r="M34" s="28"/>
      <c r="N34" s="28"/>
      <c r="O34" s="28"/>
      <c r="P34" s="28"/>
      <c r="Q34" s="28" t="s">
        <v>234</v>
      </c>
      <c r="R34" s="28" t="s">
        <v>177</v>
      </c>
      <c r="S34" s="30"/>
    </row>
    <row r="35" spans="1:19" ht="25">
      <c r="A35" s="28"/>
      <c r="B35" s="28"/>
      <c r="C35" s="28"/>
      <c r="D35" s="28"/>
      <c r="E35" s="28"/>
      <c r="F35" s="28" t="s">
        <v>312</v>
      </c>
      <c r="G35" s="28"/>
      <c r="H35" s="28" t="s">
        <v>313</v>
      </c>
      <c r="I35" s="28"/>
      <c r="J35" s="28"/>
      <c r="K35" s="28"/>
      <c r="L35" s="28"/>
      <c r="M35" s="28"/>
      <c r="N35" s="28"/>
      <c r="O35" s="28"/>
      <c r="P35" s="28"/>
      <c r="Q35" s="28" t="s">
        <v>298</v>
      </c>
      <c r="R35" s="28" t="s">
        <v>120</v>
      </c>
      <c r="S35" s="30"/>
    </row>
    <row r="36" spans="1:19" ht="25">
      <c r="A36" s="28"/>
      <c r="B36" s="28"/>
      <c r="C36" s="28"/>
      <c r="D36" s="28"/>
      <c r="E36" s="28"/>
      <c r="F36" s="28"/>
      <c r="G36" s="28"/>
      <c r="H36" s="31" t="s">
        <v>314</v>
      </c>
      <c r="I36" s="28"/>
      <c r="J36" s="28"/>
      <c r="K36" s="28"/>
      <c r="L36" s="28"/>
      <c r="M36" s="28"/>
      <c r="N36" s="28"/>
      <c r="O36" s="28"/>
      <c r="P36" s="28"/>
      <c r="Q36" s="28" t="s">
        <v>243</v>
      </c>
      <c r="R36" s="28" t="s">
        <v>279</v>
      </c>
      <c r="S36" s="30"/>
    </row>
    <row r="37" spans="1:19" ht="25">
      <c r="A37" s="28"/>
      <c r="B37" s="28"/>
      <c r="C37" s="28"/>
      <c r="D37" s="28"/>
      <c r="E37" s="28"/>
      <c r="F37" s="28"/>
      <c r="G37" s="28"/>
      <c r="H37" s="28" t="s">
        <v>315</v>
      </c>
      <c r="I37" s="28"/>
      <c r="J37" s="28"/>
      <c r="K37" s="28"/>
      <c r="L37" s="28"/>
      <c r="M37" s="28"/>
      <c r="N37" s="28"/>
      <c r="O37" s="28"/>
      <c r="P37" s="28"/>
      <c r="Q37" s="28" t="s">
        <v>254</v>
      </c>
      <c r="R37" s="28" t="s">
        <v>144</v>
      </c>
      <c r="S37" s="30"/>
    </row>
    <row r="38" spans="1:19" ht="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 t="s">
        <v>278</v>
      </c>
      <c r="R38" s="28" t="s">
        <v>155</v>
      </c>
      <c r="S38" s="30"/>
    </row>
    <row r="39" spans="1:19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 t="s">
        <v>306</v>
      </c>
      <c r="R39" s="28" t="s">
        <v>188</v>
      </c>
      <c r="S39" s="30"/>
    </row>
    <row r="40" spans="1:19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 t="s">
        <v>283</v>
      </c>
      <c r="R40" s="28" t="s">
        <v>198</v>
      </c>
      <c r="S40" s="30"/>
    </row>
    <row r="41" spans="1:19" ht="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 t="s">
        <v>288</v>
      </c>
      <c r="R41" s="28" t="s">
        <v>176</v>
      </c>
      <c r="S41" s="30"/>
    </row>
    <row r="42" spans="1:19" ht="50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 t="s">
        <v>279</v>
      </c>
      <c r="R42" s="28" t="s">
        <v>316</v>
      </c>
      <c r="S42" s="30"/>
    </row>
    <row r="43" spans="1:19" ht="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 t="s">
        <v>282</v>
      </c>
      <c r="R43" s="28" t="s">
        <v>208</v>
      </c>
      <c r="S43" s="30"/>
    </row>
    <row r="44" spans="1:19" ht="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 t="s">
        <v>260</v>
      </c>
      <c r="R44" s="28" t="s">
        <v>317</v>
      </c>
      <c r="S44" s="30"/>
    </row>
    <row r="45" spans="1:19" ht="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 t="s">
        <v>265</v>
      </c>
      <c r="R45" s="28" t="s">
        <v>318</v>
      </c>
      <c r="S45" s="30"/>
    </row>
    <row r="46" spans="1:19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 t="s">
        <v>269</v>
      </c>
      <c r="R46" s="28" t="s">
        <v>319</v>
      </c>
      <c r="S46" s="30"/>
    </row>
    <row r="47" spans="1:19" ht="50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 t="s">
        <v>292</v>
      </c>
      <c r="R47" s="28" t="s">
        <v>84</v>
      </c>
      <c r="S47" s="30"/>
    </row>
    <row r="48" spans="1:19" ht="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28" t="s">
        <v>244</v>
      </c>
      <c r="R48" s="28" t="s">
        <v>187</v>
      </c>
      <c r="S48" s="30"/>
    </row>
    <row r="49" spans="1:19" ht="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28" t="s">
        <v>309</v>
      </c>
      <c r="R49" s="31" t="s">
        <v>129</v>
      </c>
      <c r="S49" s="30"/>
    </row>
    <row r="50" spans="1:19" ht="62.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28" t="s">
        <v>302</v>
      </c>
      <c r="R50" s="28" t="s">
        <v>320</v>
      </c>
      <c r="S50" s="30"/>
    </row>
    <row r="51" spans="1:19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28" t="s">
        <v>287</v>
      </c>
      <c r="R51" s="28" t="s">
        <v>197</v>
      </c>
      <c r="S51" s="30"/>
    </row>
    <row r="52" spans="1:19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28" t="s">
        <v>311</v>
      </c>
      <c r="R52" s="28" t="s">
        <v>215</v>
      </c>
      <c r="S52" s="30"/>
    </row>
    <row r="53" spans="1:19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28" t="s">
        <v>205</v>
      </c>
      <c r="R53" s="28" t="s">
        <v>313</v>
      </c>
      <c r="S53" s="30"/>
    </row>
    <row r="54" spans="1:19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28" t="s">
        <v>274</v>
      </c>
      <c r="R54" s="28" t="s">
        <v>207</v>
      </c>
      <c r="S54" s="30"/>
    </row>
    <row r="55" spans="1:19" ht="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28" t="s">
        <v>139</v>
      </c>
      <c r="R55" s="28" t="s">
        <v>189</v>
      </c>
      <c r="S55" s="30"/>
    </row>
    <row r="56" spans="1:19" ht="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1" t="s">
        <v>314</v>
      </c>
      <c r="R56" s="28" t="s">
        <v>199</v>
      </c>
      <c r="S56" s="30"/>
    </row>
    <row r="57" spans="1:19" ht="37.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28" t="s">
        <v>304</v>
      </c>
      <c r="R57" s="30"/>
      <c r="S57" s="30"/>
    </row>
    <row r="58" spans="1:19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28" t="s">
        <v>228</v>
      </c>
      <c r="R58" s="30"/>
      <c r="S58" s="30"/>
    </row>
    <row r="59" spans="1:19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28" t="s">
        <v>313</v>
      </c>
      <c r="R59" s="30"/>
      <c r="S59" s="30"/>
    </row>
    <row r="60" spans="1:19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28" t="s">
        <v>239</v>
      </c>
      <c r="R60" s="30"/>
      <c r="S60" s="30"/>
    </row>
    <row r="61" spans="1:19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28" t="s">
        <v>315</v>
      </c>
      <c r="R61" s="30"/>
      <c r="S61" s="30"/>
    </row>
    <row r="62" spans="1:19" ht="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28" t="s">
        <v>227</v>
      </c>
      <c r="R62" s="30"/>
      <c r="S62" s="30"/>
    </row>
  </sheetData>
  <conditionalFormatting sqref="N27">
    <cfRule type="duplicateValues" dxfId="7" priority="6" stopIfTrue="1"/>
  </conditionalFormatting>
  <conditionalFormatting sqref="N27">
    <cfRule type="duplicateValues" dxfId="6" priority="7" stopIfTrue="1"/>
  </conditionalFormatting>
  <conditionalFormatting sqref="N28">
    <cfRule type="duplicateValues" dxfId="5" priority="4" stopIfTrue="1"/>
  </conditionalFormatting>
  <conditionalFormatting sqref="N28">
    <cfRule type="duplicateValues" dxfId="4" priority="5" stopIfTrue="1"/>
  </conditionalFormatting>
  <conditionalFormatting sqref="A13:P37 A5:B12 F2:P12">
    <cfRule type="duplicateValues" dxfId="3" priority="8"/>
  </conditionalFormatting>
  <conditionalFormatting sqref="R2:R56">
    <cfRule type="duplicateValues" dxfId="2" priority="3"/>
  </conditionalFormatting>
  <conditionalFormatting sqref="Q2:Q26">
    <cfRule type="duplicateValues" dxfId="1" priority="2"/>
  </conditionalFormatting>
  <conditionalFormatting sqref="Q27:Q6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4AE7-BEDC-4D9D-9E65-32AE756DA7BB}">
  <dimension ref="A3:A11"/>
  <sheetViews>
    <sheetView workbookViewId="0">
      <selection activeCell="C7" sqref="C7"/>
    </sheetView>
  </sheetViews>
  <sheetFormatPr defaultRowHeight="12.5"/>
  <cols>
    <col min="1" max="1" width="125.54296875" customWidth="1"/>
  </cols>
  <sheetData>
    <row r="3" spans="1:1" ht="38">
      <c r="A3" s="25" t="s">
        <v>336</v>
      </c>
    </row>
    <row r="4" spans="1:1">
      <c r="A4" s="25"/>
    </row>
    <row r="5" spans="1:1" ht="25">
      <c r="A5" s="24" t="s">
        <v>337</v>
      </c>
    </row>
    <row r="7" spans="1:1" ht="25.5">
      <c r="A7" s="24" t="s">
        <v>338</v>
      </c>
    </row>
    <row r="9" spans="1:1" ht="87.5">
      <c r="A9" s="24" t="s">
        <v>327</v>
      </c>
    </row>
    <row r="10" spans="1:1">
      <c r="A10" s="24"/>
    </row>
    <row r="11" spans="1:1" ht="75">
      <c r="A11" s="24" t="s">
        <v>328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JAS BAF</vt:lpstr>
      <vt:lpstr>Tradelane definition</vt:lpstr>
      <vt:lpstr>Disclaimer</vt:lpstr>
      <vt:lpstr>'JAS BAF'!Print_Area</vt:lpstr>
    </vt:vector>
  </TitlesOfParts>
  <Company>Hapag-Lloyd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Ziel, Maika</dc:creator>
  <cp:lastModifiedBy>Matthew Burgess - WWJWM</cp:lastModifiedBy>
  <cp:lastPrinted>2018-11-16T14:55:07Z</cp:lastPrinted>
  <dcterms:created xsi:type="dcterms:W3CDTF">2018-09-11T09:59:01Z</dcterms:created>
  <dcterms:modified xsi:type="dcterms:W3CDTF">2021-03-01T14:55:22Z</dcterms:modified>
</cp:coreProperties>
</file>