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8_{CD7A3F12-B8C6-4DE1-AB86-719C9B71A5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Q17" i="10" s="1"/>
  <c r="P17" i="10" s="1"/>
  <c r="S17" i="10" s="1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R16" i="10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J28" i="10" l="1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<sst xmlns="http://schemas.openxmlformats.org/spreadsheetml/2006/main" count="453" uniqueCount="338">
  <si>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</si>
  <si>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</si>
  <si>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</si>
  <si>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</si>
  <si>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</si>
  <si>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</si>
  <si>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</si>
  <si>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</si>
  <si>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</si>
  <si>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</si>
  <si>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</si>
  <si>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</si>
  <si>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</si>
  <si>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</si>
  <si>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</si>
  <si>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</si>
  <si>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</si>
  <si>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</si>
  <si>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</si>
  <si>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</si>
  <si>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</si>
  <si>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</si>
  <si>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</si>
  <si>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</si>
  <si>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</si>
  <si>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</si>
  <si>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</si>
  <si>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</si>
  <si>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</si>
  <si>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</si>
  <si>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</si>
  <si>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</si>
  <si>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</si>
  <si>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</si>
  <si>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</si>
  <si>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</si>
  <si>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</si>
  <si>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</si>
  <si>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</si>
  <si>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</si>
  <si>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</si>
  <si>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</si>
  <si>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</si>
  <si>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</si>
  <si>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</si>
  <si>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</si>
  <si>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</si>
  <si>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</si>
  <si>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</si>
  <si>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</si>
  <si>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</si>
  <si>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</si>
  <si>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</si>
  <si>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</si>
  <si>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</si>
  <si>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</si>
  <si>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</si>
  <si>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</si>
  <si>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</si>
  <si>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</si>
  <si>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</si>
  <si>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</si>
  <si>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</si>
  <si>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</si>
  <si>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</si>
  <si>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</si>
  <si>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</si>
  <si>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</si>
  <si>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</si>
  <si>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</si>
  <si>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</si>
  <si>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</si>
  <si>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</si>
  <si>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</si>
  <si>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</si>
  <si>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</si>
  <si>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</si>
  <si>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</si>
  <si>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</si>
  <si>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</si>
  <si>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</si>
  <si>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</si>
  <si>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</si>
  <si>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</si>
  <si>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</si>
  <si>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</si>
  <si>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</si>
  <si>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</si>
  <si>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</si>
  <si>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</si>
  <si>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</si>
  <si>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</si>
  <si>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</si>
  <si>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</si>
  <si>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</si>
  <si>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</si>
  <si>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</si>
  <si>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</si>
  <si>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</si>
  <si>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</si>
  <si>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</si>
  <si>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</si>
  <si>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</si>
  <si>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</si>
  <si>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</si>
  <si>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</si>
  <si>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</si>
  <si>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</si>
  <si>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</si>
  <si>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</si>
  <si>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</si>
  <si>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</si>
  <si>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</si>
  <si>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</si>
  <si>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</si>
  <si>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</si>
  <si>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</si>
  <si>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</si>
  <si>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</si>
  <si>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</si>
  <si>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</si>
  <si>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</si>
  <si>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</si>
  <si>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</si>
  <si>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</si>
  <si>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</si>
  <si>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</si>
  <si>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</si>
  <si>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</si>
  <si>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</si>
  <si>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</si>
  <si>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</si>
  <si>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</si>
  <si>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</si>
  <si>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</si>
  <si>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</si>
  <si>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</si>
  <si>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</si>
  <si>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</si>
  <si>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</si>
  <si>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</si>
  <si>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</si>
  <si>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</si>
  <si>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</si>
  <si>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</si>
  <si>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</si>
  <si>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</si>
  <si>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</si>
  <si>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</si>
  <si>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</si>
  <si>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</si>
  <si>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</si>
  <si>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</si>
  <si>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</si>
  <si>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</si>
  <si>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</si>
  <si>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</si>
  <si>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</si>
  <si>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</si>
  <si>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</si>
  <si>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</si>
  <si>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</si>
  <si>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</si>
  <si>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</si>
  <si>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</si>
  <si>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</si>
  <si>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</si>
  <si>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</si>
  <si>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</si>
  <si>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</si>
  <si>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</si>
  <si>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</si>
  <si>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</si>
  <si>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</si>
  <si>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</si>
  <si>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</si>
  <si>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</si>
  <si>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</si>
  <si>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</si>
  <si>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</si>
  <si>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</si>
  <si>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</si>
  <si>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</si>
  <si>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</si>
  <si>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</si>
  <si>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</si>
  <si>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</si>
  <si>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</si>
  <si>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</si>
  <si>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</si>
  <si>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</si>
  <si>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</si>
  <si>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</si>
  <si>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</si>
  <si>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</si>
  <si>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</si>
  <si>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</si>
  <si>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</si>
  <si>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</si>
  <si>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</si>
  <si>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</si>
  <si>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</si>
  <si>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</si>
  <si>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</si>
  <si>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</si>
  <si>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</si>
  <si>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</si>
  <si>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</si>
  <si>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</si>
  <si>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</si>
  <si>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</si>
  <si>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</si>
  <si>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</si>
  <si>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</si>
  <si>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</si>
  <si>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</si>
  <si>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</si>
  <si>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</si>
  <si>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</si>
  <si>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</si>
  <si>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</si>
  <si>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</si>
  <si>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</si>
  <si>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</si>
  <si>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</si>
  <si>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</si>
  <si>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</si>
  <si>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</si>
  <si>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</si>
  <si>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</si>
  <si>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</si>
  <si>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</si>
  <si>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</si>
  <si>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</si>
  <si>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</si>
  <si>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</si>
  <si>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</si>
  <si>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</si>
  <si>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</si>
  <si>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</si>
  <si>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</si>
  <si>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</si>
  <si>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</si>
  <si>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</si>
  <si>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</si>
  <si>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</si>
  <si>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</si>
  <si>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</si>
  <si>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</si>
  <si>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</si>
  <si>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</si>
  <si>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</si>
  <si>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</si>
  <si>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</si>
  <si>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</si>
  <si>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</si>
  <si>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</si>
  <si>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</si>
  <si>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</si>
  <si>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</si>
  <si>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</si>
  <si>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</si>
  <si>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</si>
  <si>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</si>
  <si>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</si>
  <si>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</si>
  <si>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</si>
  <si>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</si>
  <si>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</si>
  <si>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</si>
  <si>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</si>
  <si>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</si>
  <si>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</si>
  <si>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</si>
  <si>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</si>
  <si>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</si>
  <si>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</si>
  <si>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</si>
  <si>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</si>
  <si>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</si>
  <si>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</si>
  <si>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</si>
  <si>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</si>
  <si>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</si>
  <si>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</si>
  <si>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</si>
  <si>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</si>
  <si>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</si>
  <si>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</si>
  <si>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</si>
  <si>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</si>
  <si>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</si>
  <si>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</si>
  <si>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</si>
  <si>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</si>
  <si>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</si>
  <si>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</si>
  <si>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</si>
  <si>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</si>
  <si>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</si>
  <si>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</si>
  <si>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</si>
  <si>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</si>
  <si>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</si>
  <si>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</si>
  <si>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</si>
  <si>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</si>
  <si>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</si>
  <si>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</si>
  <si>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</si>
  <si>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</si>
  <si>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</si>
  <si>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</si>
  <si>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</si>
  <si>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</si>
  <si>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</si>
  <si>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</si>
  <si>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</si>
  <si>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</si>
  <si>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</si>
  <si>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</si>
  <si>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</si>
  <si>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</si>
  <si>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</si>
  <si>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</si>
  <si>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</si>
  <si>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</si>
  <si>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</si>
  <si>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</si>
  <si>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Feb 29 2020</t>
    </r>
  </si>
  <si>
    <t xml:space="preserve">Tradelane: BAF levels per TEU or CBM are applicable for both directions 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</si>
  <si>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December 1 2019 - Feb 28 2020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</si>
  <si>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April 1, 2020 until further notice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</si>
  <si>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April 01, 2020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</si>
  <si>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April 01, 2020</t>
    </r>
  </si>
  <si>
    <t xml:space="preserve">BAF Q2 2020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</si>
  <si>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IMO Compliant 0.5% Sulfur content. Blue World Line will treat the Very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</si>
  <si>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IMO Compliant 0.5% sulfur content (location is trade specific) price. Blue World Line reserves the right to provide an adjustment on a monthly or shorter basis.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</si>
</sst>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F6" sqref="AF6"/>
    </sheetView>
  </sheetViews>
  <sheetFormatPr defaultColWidth="9.140625" defaultRowHeight="12.75"/>
  <cols>
    <col min="1" max="1" width="77" style="41" customWidth="1"/>
    <col min="2" max="2" width="1.42578125" style="41" customWidth="1"/>
    <col min="3" max="4" width="10.85546875" style="104" customWidth="1"/>
    <col min="5" max="5" width="11.28515625" style="104" customWidth="1"/>
    <col min="6" max="8" width="1.140625" style="41" customWidth="1"/>
    <col min="9" max="11" width="10.42578125" style="104" customWidth="1"/>
    <col min="12" max="12" width="5" style="104" customWidth="1"/>
    <col min="13" max="14" width="1.140625" style="104" customWidth="1"/>
    <col min="15" max="15" width="12.85546875" style="104" hidden="1" customWidth="1"/>
    <col min="16" max="17" width="12.85546875" style="104" customWidth="1"/>
    <col min="18" max="18" width="12.140625" style="41" hidden="1" customWidth="1"/>
    <col min="19" max="19" width="5.28515625" style="105" hidden="1" customWidth="1"/>
    <col min="20" max="20" width="1.28515625" style="41" hidden="1" customWidth="1"/>
    <col min="21" max="21" width="3.7109375" style="41" hidden="1" customWidth="1"/>
    <col min="22" max="22" width="1.42578125" style="41" hidden="1" customWidth="1"/>
    <col min="23" max="23" width="20.5703125" style="106" hidden="1" customWidth="1"/>
    <col min="24" max="24" width="21.7109375" style="41" hidden="1" customWidth="1"/>
    <col min="25" max="25" width="18.42578125" style="41" hidden="1" customWidth="1"/>
    <col min="26" max="26" width="9.140625" style="41" hidden="1" customWidth="1"/>
    <col min="27" max="27" width="15.7109375" style="41" hidden="1" customWidth="1"/>
    <col min="28" max="28" width="9.140625" style="41" hidden="1" customWidth="1"/>
    <col min="29" max="29" width="12.85546875" style="107" hidden="1" customWidth="1"/>
    <col min="30" max="30" width="14.140625" style="107" hidden="1" customWidth="1"/>
    <col min="31" max="31" width="9.140625" style="108" hidden="1" customWidth="1"/>
    <col min="32" max="32" width="5.28515625" style="41" customWidth="1"/>
    <col min="33" max="37" width="9.140625" style="41" customWidth="1"/>
    <col min="38" max="16384" width="9.14062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25.5" customHeight="1">
      <c r="A5" s="118" t="s">
        <v>335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>
      <c r="A8" s="7" t="s">
        <v>331</v>
      </c>
      <c r="B8" s="8"/>
      <c r="C8" s="135" t="s">
        <v>42</v>
      </c>
      <c r="D8" s="135"/>
      <c r="E8" s="135"/>
      <c r="F8" s="11"/>
      <c r="G8" s="2"/>
      <c r="H8" s="8"/>
      <c r="I8" s="138" t="s">
        <v>43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332</v>
      </c>
      <c r="B9" s="8"/>
      <c r="C9" s="2" t="s">
        <v>66</v>
      </c>
      <c r="D9" s="2"/>
      <c r="E9" s="18">
        <v>567</v>
      </c>
      <c r="F9" s="128"/>
      <c r="G9" s="2"/>
      <c r="H9" s="8"/>
      <c r="I9" s="2" t="s">
        <v>44</v>
      </c>
      <c r="J9" s="20">
        <v>0.9</v>
      </c>
      <c r="K9" s="34" t="s">
        <v>325</v>
      </c>
      <c r="L9" s="20">
        <v>0.79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620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t="12" hidden="1" customHeight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t="6.75" hidden="1" customHeight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4.2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37"/>
      <c r="D14" s="137"/>
      <c r="E14" s="137"/>
      <c r="F14" s="35"/>
      <c r="G14" s="35"/>
      <c r="H14" s="35"/>
      <c r="I14" s="137"/>
      <c r="J14" s="137"/>
      <c r="K14" s="137"/>
      <c r="L14" s="35"/>
      <c r="M14" s="35"/>
      <c r="N14" s="35"/>
      <c r="O14" s="137"/>
      <c r="P14" s="137"/>
      <c r="Q14" s="137"/>
      <c r="R14" s="137"/>
      <c r="S14" s="137"/>
      <c r="T14" s="1"/>
      <c r="U14" s="19"/>
      <c r="V14" s="2"/>
      <c r="W14" s="54"/>
      <c r="X14" s="136"/>
      <c r="Y14" s="136"/>
      <c r="Z14" s="136"/>
      <c r="AA14" s="136"/>
      <c r="AB14" s="136"/>
      <c r="AC14" s="136"/>
      <c r="AD14" s="136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330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329</v>
      </c>
      <c r="P15" s="10" t="s">
        <v>333</v>
      </c>
      <c r="Q15" s="10" t="s">
        <v>334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>
      <c r="A16" s="7" t="s">
        <v>47</v>
      </c>
      <c r="B16" s="8"/>
      <c r="C16" s="12">
        <f t="shared" ref="C16:C47" si="0">$E$9*((AA16*W16)/(Z16*2*AC16))+$E$10*((AA16*X16+AB16*Y16))/(Z16*2*AC16)</f>
        <v>170.90047421294253</v>
      </c>
      <c r="D16" s="13">
        <f>C16*$J$9</f>
        <v>153.81042679164827</v>
      </c>
      <c r="E16" s="13">
        <f>C16*$L$9</f>
        <v>135.01137462822462</v>
      </c>
      <c r="F16" s="14"/>
      <c r="G16" s="2"/>
      <c r="H16" s="8"/>
      <c r="I16" s="15">
        <f t="shared" ref="I16:I47" si="1">C16*AD16</f>
        <v>240.04565051833433</v>
      </c>
      <c r="J16" s="16">
        <f>I16*$J$9</f>
        <v>216.0410854665009</v>
      </c>
      <c r="K16" s="17">
        <f>I16*$L$9</f>
        <v>189.63606390948414</v>
      </c>
      <c r="L16" s="14"/>
      <c r="M16" s="2"/>
      <c r="N16" s="8"/>
      <c r="O16" s="13">
        <v>7</v>
      </c>
      <c r="P16" s="13">
        <f>ROUND((Q16/$J$9),0)</f>
        <v>7</v>
      </c>
      <c r="Q16" s="13">
        <f t="shared" ref="Q16:Q48" si="2">D16/25</f>
        <v>6.1524170716659308</v>
      </c>
      <c r="R16" s="34">
        <f t="shared" ref="R16:R48" si="3">E16/25</f>
        <v>5.4004549851289845</v>
      </c>
      <c r="S16" s="134">
        <f>P16-O16</f>
        <v>0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>
      <c r="A17" s="7" t="s">
        <v>48</v>
      </c>
      <c r="B17" s="8"/>
      <c r="C17" s="12">
        <f t="shared" si="0"/>
        <v>219.91074749769896</v>
      </c>
      <c r="D17" s="13">
        <f>C17*$J$9</f>
        <v>197.91967274792907</v>
      </c>
      <c r="E17" s="13">
        <f t="shared" ref="E17:E47" si="4">C17*$L$9</f>
        <v>173.72949052318219</v>
      </c>
      <c r="F17" s="14"/>
      <c r="G17" s="2"/>
      <c r="H17" s="8"/>
      <c r="I17" s="15">
        <f t="shared" si="1"/>
        <v>309.34629032733773</v>
      </c>
      <c r="J17" s="16">
        <f t="shared" ref="J17:J71" si="5">I17*$J$9</f>
        <v>278.41166129460396</v>
      </c>
      <c r="K17" s="17">
        <f t="shared" ref="K17:K47" si="6">I17*$L$9</f>
        <v>244.38356935859682</v>
      </c>
      <c r="L17" s="14"/>
      <c r="M17" s="2"/>
      <c r="N17" s="8"/>
      <c r="O17" s="13">
        <v>7</v>
      </c>
      <c r="P17" s="13">
        <f t="shared" ref="P17:P71" si="7">ROUND((Q17/$J$9),0)</f>
        <v>9</v>
      </c>
      <c r="Q17" s="13">
        <f t="shared" si="2"/>
        <v>7.9167869099171631</v>
      </c>
      <c r="R17" s="34">
        <f t="shared" si="3"/>
        <v>6.9491796209272874</v>
      </c>
      <c r="S17" s="134">
        <f>P17-O17</f>
        <v>2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>
      <c r="A18" s="7" t="s">
        <v>54</v>
      </c>
      <c r="B18" s="8"/>
      <c r="C18" s="12">
        <f t="shared" si="0"/>
        <v>217.82501043022057</v>
      </c>
      <c r="D18" s="13">
        <f t="shared" ref="D18:D71" si="8">C18*$J$9</f>
        <v>196.04250938719852</v>
      </c>
      <c r="E18" s="13">
        <f t="shared" si="4"/>
        <v>172.08175823987426</v>
      </c>
      <c r="F18" s="14"/>
      <c r="G18" s="2"/>
      <c r="H18" s="8"/>
      <c r="I18" s="15">
        <f t="shared" si="1"/>
        <v>341.6240883634614</v>
      </c>
      <c r="J18" s="16">
        <f t="shared" si="5"/>
        <v>307.46167952711528</v>
      </c>
      <c r="K18" s="17">
        <f t="shared" si="6"/>
        <v>269.88302980713451</v>
      </c>
      <c r="L18" s="14"/>
      <c r="M18" s="2"/>
      <c r="N18" s="8"/>
      <c r="O18" s="13">
        <v>8</v>
      </c>
      <c r="P18" s="13">
        <f t="shared" si="7"/>
        <v>9</v>
      </c>
      <c r="Q18" s="13">
        <f t="shared" si="2"/>
        <v>7.8417003754879406</v>
      </c>
      <c r="R18" s="34">
        <f t="shared" si="3"/>
        <v>6.8832703295949704</v>
      </c>
      <c r="S18" s="134">
        <f t="shared" ref="S18:S71" si="9">P18-O18</f>
        <v>1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>
      <c r="A19" s="7" t="s">
        <v>55</v>
      </c>
      <c r="B19" s="8"/>
      <c r="C19" s="12">
        <f t="shared" si="0"/>
        <v>278.2963039240293</v>
      </c>
      <c r="D19" s="13">
        <f t="shared" si="8"/>
        <v>250.46667353162638</v>
      </c>
      <c r="E19" s="13">
        <f t="shared" si="4"/>
        <v>219.85408009998315</v>
      </c>
      <c r="F19" s="14"/>
      <c r="G19" s="2"/>
      <c r="H19" s="8"/>
      <c r="I19" s="15">
        <f t="shared" si="1"/>
        <v>418.99156265018036</v>
      </c>
      <c r="J19" s="16">
        <f t="shared" si="5"/>
        <v>377.09240638516235</v>
      </c>
      <c r="K19" s="17">
        <f t="shared" si="6"/>
        <v>331.00333449364251</v>
      </c>
      <c r="L19" s="14"/>
      <c r="M19" s="2"/>
      <c r="N19" s="8"/>
      <c r="O19" s="13">
        <v>10</v>
      </c>
      <c r="P19" s="13">
        <f t="shared" si="7"/>
        <v>11</v>
      </c>
      <c r="Q19" s="13">
        <f t="shared" si="2"/>
        <v>10.018666941265055</v>
      </c>
      <c r="R19" s="34">
        <f t="shared" si="3"/>
        <v>8.7941632039993252</v>
      </c>
      <c r="S19" s="134">
        <f t="shared" si="9"/>
        <v>1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>
      <c r="A20" s="7" t="s">
        <v>15</v>
      </c>
      <c r="B20" s="8"/>
      <c r="C20" s="12">
        <f t="shared" si="0"/>
        <v>474.82623336275469</v>
      </c>
      <c r="D20" s="13">
        <f t="shared" si="8"/>
        <v>427.34361002647921</v>
      </c>
      <c r="E20" s="13">
        <f t="shared" si="4"/>
        <v>375.11272435657622</v>
      </c>
      <c r="F20" s="14"/>
      <c r="G20" s="2"/>
      <c r="H20" s="8"/>
      <c r="I20" s="15">
        <f t="shared" si="1"/>
        <v>657.7084523816477</v>
      </c>
      <c r="J20" s="16">
        <f t="shared" si="5"/>
        <v>591.93760714348298</v>
      </c>
      <c r="K20" s="17">
        <f t="shared" si="6"/>
        <v>519.5896773815017</v>
      </c>
      <c r="L20" s="14"/>
      <c r="M20" s="2"/>
      <c r="N20" s="8"/>
      <c r="O20" s="13">
        <v>16</v>
      </c>
      <c r="P20" s="13">
        <f>ROUND((Q20/$J$9),0)</f>
        <v>19</v>
      </c>
      <c r="Q20" s="13">
        <f t="shared" si="2"/>
        <v>17.093744401059169</v>
      </c>
      <c r="R20" s="34">
        <f t="shared" si="3"/>
        <v>15.004508974263048</v>
      </c>
      <c r="S20" s="134">
        <f t="shared" si="9"/>
        <v>3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>
      <c r="A21" s="7" t="s">
        <v>34</v>
      </c>
      <c r="B21" s="8"/>
      <c r="C21" s="12">
        <f t="shared" si="0"/>
        <v>144.99429791917558</v>
      </c>
      <c r="D21" s="13">
        <f t="shared" si="8"/>
        <v>130.49486812725803</v>
      </c>
      <c r="E21" s="13">
        <f t="shared" si="4"/>
        <v>114.54549535614872</v>
      </c>
      <c r="F21" s="14"/>
      <c r="G21" s="2"/>
      <c r="H21" s="8"/>
      <c r="I21" s="15">
        <f t="shared" si="1"/>
        <v>200.70937867550239</v>
      </c>
      <c r="J21" s="16">
        <f t="shared" si="5"/>
        <v>180.63844080795215</v>
      </c>
      <c r="K21" s="17">
        <f t="shared" si="6"/>
        <v>158.5604091536469</v>
      </c>
      <c r="L21" s="14"/>
      <c r="M21" s="2"/>
      <c r="N21" s="8"/>
      <c r="O21" s="13">
        <v>5</v>
      </c>
      <c r="P21" s="13">
        <f t="shared" si="7"/>
        <v>6</v>
      </c>
      <c r="Q21" s="13">
        <f t="shared" si="2"/>
        <v>5.2197947250903214</v>
      </c>
      <c r="R21" s="34">
        <f t="shared" si="3"/>
        <v>4.5818198142459492</v>
      </c>
      <c r="S21" s="134">
        <f t="shared" si="9"/>
        <v>1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>
      <c r="A22" s="7" t="s">
        <v>32</v>
      </c>
      <c r="B22" s="8"/>
      <c r="C22" s="12">
        <f t="shared" si="0"/>
        <v>95.642349002539291</v>
      </c>
      <c r="D22" s="13">
        <f t="shared" si="8"/>
        <v>86.078114102285369</v>
      </c>
      <c r="E22" s="13">
        <f t="shared" si="4"/>
        <v>75.557455712006046</v>
      </c>
      <c r="F22" s="14"/>
      <c r="G22" s="2"/>
      <c r="H22" s="8"/>
      <c r="I22" s="15">
        <f t="shared" si="1"/>
        <v>121.45584325584589</v>
      </c>
      <c r="J22" s="16">
        <f t="shared" si="5"/>
        <v>109.3102589302613</v>
      </c>
      <c r="K22" s="17">
        <f t="shared" si="6"/>
        <v>95.950116172118257</v>
      </c>
      <c r="L22" s="14"/>
      <c r="M22" s="2"/>
      <c r="N22" s="8"/>
      <c r="O22" s="13">
        <v>4</v>
      </c>
      <c r="P22" s="13">
        <f t="shared" si="7"/>
        <v>4</v>
      </c>
      <c r="Q22" s="13">
        <f t="shared" si="2"/>
        <v>3.4431245640914145</v>
      </c>
      <c r="R22" s="34">
        <f t="shared" si="3"/>
        <v>3.022298228480242</v>
      </c>
      <c r="S22" s="134">
        <f t="shared" si="9"/>
        <v>0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>
      <c r="A23" s="7" t="s">
        <v>30</v>
      </c>
      <c r="B23" s="8"/>
      <c r="C23" s="12">
        <f t="shared" si="0"/>
        <v>218.71410397426982</v>
      </c>
      <c r="D23" s="13">
        <f t="shared" si="8"/>
        <v>196.84269357684283</v>
      </c>
      <c r="E23" s="13">
        <f t="shared" si="4"/>
        <v>172.78414213967315</v>
      </c>
      <c r="F23" s="14"/>
      <c r="G23" s="2"/>
      <c r="H23" s="8"/>
      <c r="I23" s="15">
        <f t="shared" si="1"/>
        <v>294.0921902869735</v>
      </c>
      <c r="J23" s="16">
        <f t="shared" si="5"/>
        <v>264.68297125827615</v>
      </c>
      <c r="K23" s="17">
        <f t="shared" si="6"/>
        <v>232.33283032670909</v>
      </c>
      <c r="L23" s="14"/>
      <c r="M23" s="2"/>
      <c r="N23" s="8"/>
      <c r="O23" s="13">
        <v>7</v>
      </c>
      <c r="P23" s="13">
        <f t="shared" si="7"/>
        <v>9</v>
      </c>
      <c r="Q23" s="13">
        <f t="shared" si="2"/>
        <v>7.8737077430737132</v>
      </c>
      <c r="R23" s="34">
        <f t="shared" si="3"/>
        <v>6.9113656855869259</v>
      </c>
      <c r="S23" s="134">
        <f t="shared" si="9"/>
        <v>2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>
      <c r="A24" s="7" t="s">
        <v>29</v>
      </c>
      <c r="B24" s="8"/>
      <c r="C24" s="12">
        <f t="shared" si="0"/>
        <v>262.62586372970873</v>
      </c>
      <c r="D24" s="13">
        <f t="shared" si="8"/>
        <v>236.36327735673785</v>
      </c>
      <c r="E24" s="13">
        <f t="shared" si="4"/>
        <v>207.47443234646991</v>
      </c>
      <c r="F24" s="14"/>
      <c r="G24" s="2"/>
      <c r="H24" s="8"/>
      <c r="I24" s="15">
        <f t="shared" si="1"/>
        <v>375.30877053389111</v>
      </c>
      <c r="J24" s="16">
        <f t="shared" si="5"/>
        <v>337.77789348050203</v>
      </c>
      <c r="K24" s="17">
        <f t="shared" si="6"/>
        <v>296.49392872177401</v>
      </c>
      <c r="L24" s="14"/>
      <c r="M24" s="2"/>
      <c r="N24" s="8"/>
      <c r="O24" s="13">
        <v>9</v>
      </c>
      <c r="P24" s="13">
        <f t="shared" si="7"/>
        <v>11</v>
      </c>
      <c r="Q24" s="13">
        <f t="shared" si="2"/>
        <v>9.4545310942695142</v>
      </c>
      <c r="R24" s="34">
        <f t="shared" si="3"/>
        <v>8.2989772938587958</v>
      </c>
      <c r="S24" s="134">
        <f t="shared" si="9"/>
        <v>2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>
      <c r="A25" s="7" t="s">
        <v>24</v>
      </c>
      <c r="B25" s="8"/>
      <c r="C25" s="12">
        <f t="shared" si="0"/>
        <v>356.73694042756654</v>
      </c>
      <c r="D25" s="13">
        <f t="shared" si="8"/>
        <v>321.06324638480987</v>
      </c>
      <c r="E25" s="13">
        <f t="shared" si="4"/>
        <v>281.8221829377776</v>
      </c>
      <c r="F25" s="14"/>
      <c r="G25" s="2"/>
      <c r="H25" s="8"/>
      <c r="I25" s="15">
        <f t="shared" si="1"/>
        <v>488.98760045856795</v>
      </c>
      <c r="J25" s="16">
        <f t="shared" si="5"/>
        <v>440.08884041271119</v>
      </c>
      <c r="K25" s="17">
        <f t="shared" si="6"/>
        <v>386.30020436226869</v>
      </c>
      <c r="L25" s="14"/>
      <c r="M25" s="2"/>
      <c r="N25" s="8"/>
      <c r="O25" s="13">
        <v>12</v>
      </c>
      <c r="P25" s="13">
        <f t="shared" si="7"/>
        <v>14</v>
      </c>
      <c r="Q25" s="13">
        <f t="shared" si="2"/>
        <v>12.842529855392394</v>
      </c>
      <c r="R25" s="34">
        <f t="shared" si="3"/>
        <v>11.272887317511104</v>
      </c>
      <c r="S25" s="134">
        <f t="shared" si="9"/>
        <v>2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>
      <c r="A26" s="7" t="s">
        <v>37</v>
      </c>
      <c r="B26" s="8"/>
      <c r="C26" s="12">
        <f t="shared" si="0"/>
        <v>371.28133519220319</v>
      </c>
      <c r="D26" s="13">
        <f t="shared" si="8"/>
        <v>334.1532016729829</v>
      </c>
      <c r="E26" s="13">
        <f t="shared" si="4"/>
        <v>293.31225480184054</v>
      </c>
      <c r="F26" s="14"/>
      <c r="G26" s="2"/>
      <c r="H26" s="8"/>
      <c r="I26" s="15">
        <f t="shared" si="1"/>
        <v>534.99502835554119</v>
      </c>
      <c r="J26" s="16">
        <f t="shared" si="5"/>
        <v>481.4955255199871</v>
      </c>
      <c r="K26" s="17">
        <f t="shared" si="6"/>
        <v>422.64607240087759</v>
      </c>
      <c r="L26" s="14"/>
      <c r="M26" s="2"/>
      <c r="N26" s="8"/>
      <c r="O26" s="13">
        <v>12</v>
      </c>
      <c r="P26" s="13">
        <f t="shared" si="7"/>
        <v>15</v>
      </c>
      <c r="Q26" s="13">
        <f t="shared" si="2"/>
        <v>13.366128066919316</v>
      </c>
      <c r="R26" s="34">
        <f t="shared" si="3"/>
        <v>11.732490192073621</v>
      </c>
      <c r="S26" s="134">
        <f t="shared" si="9"/>
        <v>3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>
      <c r="A27" s="7" t="s">
        <v>58</v>
      </c>
      <c r="B27" s="8"/>
      <c r="C27" s="12">
        <f t="shared" si="0"/>
        <v>389.07056739690836</v>
      </c>
      <c r="D27" s="13">
        <f t="shared" si="8"/>
        <v>350.16351065721756</v>
      </c>
      <c r="E27" s="13">
        <f t="shared" si="4"/>
        <v>307.36574824355762</v>
      </c>
      <c r="F27" s="14"/>
      <c r="G27" s="2"/>
      <c r="H27" s="8"/>
      <c r="I27" s="15">
        <f t="shared" si="1"/>
        <v>495.8128728914603</v>
      </c>
      <c r="J27" s="16">
        <f t="shared" si="5"/>
        <v>446.23158560231428</v>
      </c>
      <c r="K27" s="17">
        <f t="shared" si="6"/>
        <v>391.69216958425363</v>
      </c>
      <c r="L27" s="14"/>
      <c r="M27" s="2"/>
      <c r="N27" s="8"/>
      <c r="O27" s="13">
        <v>13</v>
      </c>
      <c r="P27" s="13">
        <f t="shared" si="7"/>
        <v>16</v>
      </c>
      <c r="Q27" s="13">
        <f t="shared" si="2"/>
        <v>14.006540426288701</v>
      </c>
      <c r="R27" s="34">
        <f t="shared" si="3"/>
        <v>12.294629929742305</v>
      </c>
      <c r="S27" s="134">
        <f t="shared" si="9"/>
        <v>3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>
      <c r="A28" s="7" t="s">
        <v>35</v>
      </c>
      <c r="B28" s="8"/>
      <c r="C28" s="12">
        <f t="shared" si="0"/>
        <v>167.7421627036419</v>
      </c>
      <c r="D28" s="13">
        <f t="shared" si="8"/>
        <v>150.96794643327772</v>
      </c>
      <c r="E28" s="13">
        <f t="shared" si="4"/>
        <v>132.5163085358771</v>
      </c>
      <c r="F28" s="14"/>
      <c r="G28" s="2"/>
      <c r="H28" s="8"/>
      <c r="I28" s="15">
        <f t="shared" si="1"/>
        <v>246.41303873052027</v>
      </c>
      <c r="J28" s="16">
        <f t="shared" si="5"/>
        <v>221.77173485746826</v>
      </c>
      <c r="K28" s="17">
        <f t="shared" si="6"/>
        <v>194.66630059711102</v>
      </c>
      <c r="L28" s="14"/>
      <c r="M28" s="2"/>
      <c r="N28" s="8"/>
      <c r="O28" s="13">
        <v>6</v>
      </c>
      <c r="P28" s="13">
        <f t="shared" si="7"/>
        <v>7</v>
      </c>
      <c r="Q28" s="13">
        <f t="shared" si="2"/>
        <v>6.0387178573311084</v>
      </c>
      <c r="R28" s="34">
        <f t="shared" si="3"/>
        <v>5.3006523414350841</v>
      </c>
      <c r="S28" s="134">
        <f t="shared" si="9"/>
        <v>1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>
      <c r="A29" s="7" t="s">
        <v>46</v>
      </c>
      <c r="B29" s="8"/>
      <c r="C29" s="12">
        <f t="shared" si="0"/>
        <v>251.59924331343109</v>
      </c>
      <c r="D29" s="13">
        <f t="shared" si="8"/>
        <v>226.439318982088</v>
      </c>
      <c r="E29" s="13">
        <f t="shared" si="4"/>
        <v>198.76340221761058</v>
      </c>
      <c r="F29" s="14"/>
      <c r="G29" s="2"/>
      <c r="H29" s="8"/>
      <c r="I29" s="15">
        <f t="shared" si="1"/>
        <v>382.53627043788742</v>
      </c>
      <c r="J29" s="16">
        <f t="shared" si="5"/>
        <v>344.28264339409867</v>
      </c>
      <c r="K29" s="17">
        <f t="shared" si="6"/>
        <v>302.20365364593107</v>
      </c>
      <c r="L29" s="14"/>
      <c r="M29" s="2"/>
      <c r="N29" s="8"/>
      <c r="O29" s="13">
        <v>9</v>
      </c>
      <c r="P29" s="13">
        <f t="shared" si="7"/>
        <v>10</v>
      </c>
      <c r="Q29" s="13">
        <f t="shared" si="2"/>
        <v>9.05757275928352</v>
      </c>
      <c r="R29" s="34">
        <f t="shared" si="3"/>
        <v>7.950536088704423</v>
      </c>
      <c r="S29" s="134">
        <f t="shared" si="9"/>
        <v>1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>
      <c r="A30" s="7" t="s">
        <v>31</v>
      </c>
      <c r="B30" s="8"/>
      <c r="C30" s="12">
        <f t="shared" si="0"/>
        <v>140.29110213933981</v>
      </c>
      <c r="D30" s="13">
        <f t="shared" si="8"/>
        <v>126.26199192540584</v>
      </c>
      <c r="E30" s="13">
        <f t="shared" si="4"/>
        <v>110.82997069007845</v>
      </c>
      <c r="F30" s="14"/>
      <c r="G30" s="2"/>
      <c r="H30" s="8"/>
      <c r="I30" s="15">
        <f t="shared" si="1"/>
        <v>193.7495602736746</v>
      </c>
      <c r="J30" s="16">
        <f t="shared" si="5"/>
        <v>174.37460424630714</v>
      </c>
      <c r="K30" s="17">
        <f t="shared" si="6"/>
        <v>153.06215261620295</v>
      </c>
      <c r="L30" s="14"/>
      <c r="M30" s="2"/>
      <c r="N30" s="8"/>
      <c r="O30" s="13">
        <v>5</v>
      </c>
      <c r="P30" s="13">
        <f t="shared" si="7"/>
        <v>6</v>
      </c>
      <c r="Q30" s="13">
        <f t="shared" si="2"/>
        <v>5.0504796770162335</v>
      </c>
      <c r="R30" s="34">
        <f t="shared" si="3"/>
        <v>4.433198827603138</v>
      </c>
      <c r="S30" s="134">
        <f t="shared" si="9"/>
        <v>1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>
      <c r="A31" s="7" t="s">
        <v>38</v>
      </c>
      <c r="B31" s="8"/>
      <c r="C31" s="12">
        <f t="shared" si="0"/>
        <v>231.88505398254367</v>
      </c>
      <c r="D31" s="13">
        <f t="shared" si="8"/>
        <v>208.6965485842893</v>
      </c>
      <c r="E31" s="13">
        <f t="shared" si="4"/>
        <v>183.18919264620951</v>
      </c>
      <c r="F31" s="14"/>
      <c r="G31" s="2"/>
      <c r="H31" s="8"/>
      <c r="I31" s="15">
        <f t="shared" si="1"/>
        <v>331.15561764535471</v>
      </c>
      <c r="J31" s="16">
        <f t="shared" si="5"/>
        <v>298.04005588081924</v>
      </c>
      <c r="K31" s="17">
        <f t="shared" si="6"/>
        <v>261.61293793983026</v>
      </c>
      <c r="L31" s="14"/>
      <c r="M31" s="2"/>
      <c r="N31" s="8"/>
      <c r="O31" s="13">
        <v>8</v>
      </c>
      <c r="P31" s="13">
        <f t="shared" si="7"/>
        <v>9</v>
      </c>
      <c r="Q31" s="13">
        <f t="shared" si="2"/>
        <v>8.3478619433715728</v>
      </c>
      <c r="R31" s="34">
        <f t="shared" si="3"/>
        <v>7.3275677058483799</v>
      </c>
      <c r="S31" s="134">
        <f t="shared" si="9"/>
        <v>1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>
      <c r="A32" s="7" t="s">
        <v>4</v>
      </c>
      <c r="B32" s="8"/>
      <c r="C32" s="12">
        <f t="shared" si="0"/>
        <v>274.86912749582473</v>
      </c>
      <c r="D32" s="13">
        <f t="shared" si="8"/>
        <v>247.38221474624225</v>
      </c>
      <c r="E32" s="13">
        <f t="shared" si="4"/>
        <v>217.14661072170153</v>
      </c>
      <c r="F32" s="14"/>
      <c r="G32" s="2"/>
      <c r="H32" s="8"/>
      <c r="I32" s="15">
        <f t="shared" si="1"/>
        <v>426.55028606013042</v>
      </c>
      <c r="J32" s="16">
        <f t="shared" si="5"/>
        <v>383.89525745411737</v>
      </c>
      <c r="K32" s="17">
        <f t="shared" si="6"/>
        <v>336.97472598750306</v>
      </c>
      <c r="L32" s="14"/>
      <c r="M32" s="2"/>
      <c r="N32" s="8"/>
      <c r="O32" s="13">
        <v>9</v>
      </c>
      <c r="P32" s="13">
        <f t="shared" si="7"/>
        <v>11</v>
      </c>
      <c r="Q32" s="13">
        <f t="shared" si="2"/>
        <v>9.8952885898496898</v>
      </c>
      <c r="R32" s="34">
        <f t="shared" si="3"/>
        <v>8.6858644288680615</v>
      </c>
      <c r="S32" s="134">
        <f t="shared" si="9"/>
        <v>2</v>
      </c>
      <c r="T32" s="14"/>
      <c r="U32" s="2"/>
      <c r="V32" s="8"/>
      <c r="W32" s="80">
        <v>52.836048991742757</v>
      </c>
      <c r="X32" s="72">
        <v>8.18739452865894</v>
      </c>
      <c r="Y32" s="72">
        <v>18.243664784643379</v>
      </c>
      <c r="Z32" s="72">
        <v>14390</v>
      </c>
      <c r="AA32" s="73">
        <v>149.98866766565988</v>
      </c>
      <c r="AB32" s="74">
        <v>25</v>
      </c>
      <c r="AC32" s="75">
        <v>0.7</v>
      </c>
      <c r="AD32" s="76">
        <v>1.5518304654516348</v>
      </c>
      <c r="AE32" s="70"/>
      <c r="AF32" s="39"/>
      <c r="AG32" s="39"/>
      <c r="AH32" s="78"/>
      <c r="AI32" s="7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</row>
    <row r="33" spans="1:78">
      <c r="A33" s="7" t="s">
        <v>6</v>
      </c>
      <c r="B33" s="8"/>
      <c r="C33" s="12">
        <f t="shared" si="0"/>
        <v>264.92662259029697</v>
      </c>
      <c r="D33" s="13">
        <f t="shared" si="8"/>
        <v>238.43396033126729</v>
      </c>
      <c r="E33" s="13">
        <f t="shared" si="4"/>
        <v>209.29203184633462</v>
      </c>
      <c r="F33" s="14"/>
      <c r="G33" s="2"/>
      <c r="H33" s="8"/>
      <c r="I33" s="15">
        <f t="shared" si="1"/>
        <v>407.62506101734067</v>
      </c>
      <c r="J33" s="16">
        <f t="shared" si="5"/>
        <v>366.86255491560661</v>
      </c>
      <c r="K33" s="17">
        <f t="shared" si="6"/>
        <v>322.02379820369913</v>
      </c>
      <c r="L33" s="14"/>
      <c r="M33" s="2"/>
      <c r="N33" s="8"/>
      <c r="O33" s="13">
        <v>10</v>
      </c>
      <c r="P33" s="13">
        <f t="shared" si="7"/>
        <v>11</v>
      </c>
      <c r="Q33" s="13">
        <f t="shared" si="2"/>
        <v>9.5373584132506917</v>
      </c>
      <c r="R33" s="34">
        <f t="shared" si="3"/>
        <v>8.371681273853385</v>
      </c>
      <c r="S33" s="134">
        <f t="shared" si="9"/>
        <v>1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>
      <c r="A34" s="7" t="s">
        <v>7</v>
      </c>
      <c r="B34" s="8"/>
      <c r="C34" s="12">
        <f t="shared" si="0"/>
        <v>183.77306579971957</v>
      </c>
      <c r="D34" s="13">
        <f t="shared" si="8"/>
        <v>165.39575921974762</v>
      </c>
      <c r="E34" s="13">
        <f t="shared" si="4"/>
        <v>145.18072198177848</v>
      </c>
      <c r="F34" s="14"/>
      <c r="G34" s="2"/>
      <c r="H34" s="8"/>
      <c r="I34" s="15">
        <f t="shared" si="1"/>
        <v>283.06370407104339</v>
      </c>
      <c r="J34" s="16">
        <f t="shared" si="5"/>
        <v>254.75733366393905</v>
      </c>
      <c r="K34" s="17">
        <f t="shared" si="6"/>
        <v>223.62032621612428</v>
      </c>
      <c r="L34" s="14"/>
      <c r="M34" s="2"/>
      <c r="N34" s="8"/>
      <c r="O34" s="13">
        <v>6</v>
      </c>
      <c r="P34" s="13">
        <f t="shared" si="7"/>
        <v>7</v>
      </c>
      <c r="Q34" s="13">
        <f t="shared" si="2"/>
        <v>6.6158303687899043</v>
      </c>
      <c r="R34" s="34">
        <f t="shared" si="3"/>
        <v>5.8072288792711388</v>
      </c>
      <c r="S34" s="134">
        <f t="shared" si="9"/>
        <v>1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>
      <c r="A35" s="7" t="s">
        <v>14</v>
      </c>
      <c r="B35" s="8"/>
      <c r="C35" s="12">
        <f t="shared" si="0"/>
        <v>115.84689352881726</v>
      </c>
      <c r="D35" s="13">
        <f t="shared" si="8"/>
        <v>104.26220417593554</v>
      </c>
      <c r="E35" s="13">
        <f t="shared" si="4"/>
        <v>91.519045887765643</v>
      </c>
      <c r="F35" s="14"/>
      <c r="G35" s="2"/>
      <c r="H35" s="8"/>
      <c r="I35" s="15">
        <f t="shared" si="1"/>
        <v>147.87230187499657</v>
      </c>
      <c r="J35" s="16">
        <f t="shared" si="5"/>
        <v>133.08507168749691</v>
      </c>
      <c r="K35" s="17">
        <f t="shared" si="6"/>
        <v>116.81911848124729</v>
      </c>
      <c r="L35" s="14"/>
      <c r="M35" s="2"/>
      <c r="N35" s="8"/>
      <c r="O35" s="13">
        <v>4</v>
      </c>
      <c r="P35" s="13">
        <f t="shared" si="7"/>
        <v>5</v>
      </c>
      <c r="Q35" s="13">
        <f t="shared" si="2"/>
        <v>4.1704881670374219</v>
      </c>
      <c r="R35" s="34">
        <f t="shared" si="3"/>
        <v>3.6607618355106255</v>
      </c>
      <c r="S35" s="134">
        <f t="shared" si="9"/>
        <v>1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>
      <c r="A36" s="7" t="s">
        <v>0</v>
      </c>
      <c r="B36" s="8"/>
      <c r="C36" s="12">
        <f t="shared" si="0"/>
        <v>220.50776770603073</v>
      </c>
      <c r="D36" s="13">
        <f t="shared" si="8"/>
        <v>198.45699093542765</v>
      </c>
      <c r="E36" s="13">
        <f t="shared" si="4"/>
        <v>174.20113648776427</v>
      </c>
      <c r="F36" s="14"/>
      <c r="G36" s="2"/>
      <c r="H36" s="8"/>
      <c r="I36" s="15">
        <f t="shared" si="1"/>
        <v>298.42470212891379</v>
      </c>
      <c r="J36" s="16">
        <f t="shared" si="5"/>
        <v>268.58223191602241</v>
      </c>
      <c r="K36" s="17">
        <f t="shared" si="6"/>
        <v>235.7555146818419</v>
      </c>
      <c r="L36" s="14"/>
      <c r="M36" s="2"/>
      <c r="N36" s="8"/>
      <c r="O36" s="13">
        <v>7</v>
      </c>
      <c r="P36" s="13">
        <f t="shared" si="7"/>
        <v>9</v>
      </c>
      <c r="Q36" s="13">
        <f t="shared" si="2"/>
        <v>7.9382796374171063</v>
      </c>
      <c r="R36" s="34">
        <f t="shared" si="3"/>
        <v>6.968045459510571</v>
      </c>
      <c r="S36" s="134">
        <f t="shared" si="9"/>
        <v>2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>
      <c r="A37" s="7" t="s">
        <v>11</v>
      </c>
      <c r="B37" s="8"/>
      <c r="C37" s="12">
        <f t="shared" si="0"/>
        <v>192.1714532771849</v>
      </c>
      <c r="D37" s="13">
        <f t="shared" si="8"/>
        <v>172.9543079494664</v>
      </c>
      <c r="E37" s="13">
        <f t="shared" si="4"/>
        <v>151.81544808897607</v>
      </c>
      <c r="F37" s="14"/>
      <c r="G37" s="2"/>
      <c r="H37" s="8"/>
      <c r="I37" s="15">
        <f t="shared" si="1"/>
        <v>269.55838263721455</v>
      </c>
      <c r="J37" s="16">
        <f t="shared" si="5"/>
        <v>242.60254437349309</v>
      </c>
      <c r="K37" s="17">
        <f t="shared" si="6"/>
        <v>212.95112228339951</v>
      </c>
      <c r="L37" s="14"/>
      <c r="M37" s="2"/>
      <c r="N37" s="8"/>
      <c r="O37" s="13">
        <v>6</v>
      </c>
      <c r="P37" s="13">
        <f t="shared" si="7"/>
        <v>8</v>
      </c>
      <c r="Q37" s="13">
        <f t="shared" si="2"/>
        <v>6.9181723179786561</v>
      </c>
      <c r="R37" s="34">
        <f t="shared" si="3"/>
        <v>6.0726179235590427</v>
      </c>
      <c r="S37" s="134">
        <f t="shared" si="9"/>
        <v>2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>
      <c r="A38" s="7" t="s">
        <v>12</v>
      </c>
      <c r="B38" s="8"/>
      <c r="C38" s="12">
        <f t="shared" si="0"/>
        <v>141.53608970949614</v>
      </c>
      <c r="D38" s="13">
        <f t="shared" si="8"/>
        <v>127.38248073854653</v>
      </c>
      <c r="E38" s="13">
        <f t="shared" si="4"/>
        <v>111.81351087050196</v>
      </c>
      <c r="F38" s="14"/>
      <c r="G38" s="2"/>
      <c r="H38" s="8"/>
      <c r="I38" s="15">
        <f t="shared" si="1"/>
        <v>175.10927602480936</v>
      </c>
      <c r="J38" s="16">
        <f t="shared" si="5"/>
        <v>157.59834842232843</v>
      </c>
      <c r="K38" s="17">
        <f t="shared" si="6"/>
        <v>138.3363280595994</v>
      </c>
      <c r="L38" s="14"/>
      <c r="M38" s="2"/>
      <c r="N38" s="8"/>
      <c r="O38" s="13">
        <v>5</v>
      </c>
      <c r="P38" s="13">
        <f t="shared" si="7"/>
        <v>6</v>
      </c>
      <c r="Q38" s="13">
        <f t="shared" si="2"/>
        <v>5.0952992295418618</v>
      </c>
      <c r="R38" s="34">
        <f t="shared" si="3"/>
        <v>4.4725404348200781</v>
      </c>
      <c r="S38" s="134">
        <f t="shared" si="9"/>
        <v>1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>
      <c r="A39" s="7" t="s">
        <v>49</v>
      </c>
      <c r="B39" s="8"/>
      <c r="C39" s="12">
        <f t="shared" si="0"/>
        <v>286.85784809211782</v>
      </c>
      <c r="D39" s="13">
        <f t="shared" si="8"/>
        <v>258.17206328290604</v>
      </c>
      <c r="E39" s="13">
        <f t="shared" si="4"/>
        <v>226.61769999277308</v>
      </c>
      <c r="F39" s="14"/>
      <c r="G39" s="2"/>
      <c r="H39" s="8"/>
      <c r="I39" s="15">
        <f t="shared" si="1"/>
        <v>389.84766700824696</v>
      </c>
      <c r="J39" s="16">
        <f t="shared" si="5"/>
        <v>350.86290030742225</v>
      </c>
      <c r="K39" s="17">
        <f t="shared" si="6"/>
        <v>307.97965693651508</v>
      </c>
      <c r="L39" s="14"/>
      <c r="M39" s="2"/>
      <c r="N39" s="8"/>
      <c r="O39" s="13">
        <v>9</v>
      </c>
      <c r="P39" s="13">
        <f t="shared" si="7"/>
        <v>11</v>
      </c>
      <c r="Q39" s="13">
        <f t="shared" si="2"/>
        <v>10.326882531316242</v>
      </c>
      <c r="R39" s="34">
        <f t="shared" si="3"/>
        <v>9.0647079997109241</v>
      </c>
      <c r="S39" s="134">
        <f t="shared" si="9"/>
        <v>2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>
      <c r="A40" s="7" t="s">
        <v>21</v>
      </c>
      <c r="B40" s="8"/>
      <c r="C40" s="12">
        <f t="shared" si="0"/>
        <v>126.31677503475927</v>
      </c>
      <c r="D40" s="13">
        <f t="shared" si="8"/>
        <v>113.68509753128335</v>
      </c>
      <c r="E40" s="13">
        <f t="shared" si="4"/>
        <v>99.790252277459828</v>
      </c>
      <c r="F40" s="14"/>
      <c r="G40" s="2"/>
      <c r="H40" s="8"/>
      <c r="I40" s="15">
        <f t="shared" si="1"/>
        <v>160.55351873691461</v>
      </c>
      <c r="J40" s="16">
        <f t="shared" si="5"/>
        <v>144.49816686322316</v>
      </c>
      <c r="K40" s="17">
        <f t="shared" si="6"/>
        <v>126.83727980216256</v>
      </c>
      <c r="L40" s="14"/>
      <c r="M40" s="2"/>
      <c r="N40" s="8"/>
      <c r="O40" s="13">
        <v>5</v>
      </c>
      <c r="P40" s="13">
        <f t="shared" si="7"/>
        <v>5</v>
      </c>
      <c r="Q40" s="13">
        <f t="shared" si="2"/>
        <v>4.5474039012513341</v>
      </c>
      <c r="R40" s="34">
        <f t="shared" si="3"/>
        <v>3.9916100910983929</v>
      </c>
      <c r="S40" s="134">
        <f t="shared" si="9"/>
        <v>0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>
      <c r="A41" s="7" t="s">
        <v>17</v>
      </c>
      <c r="B41" s="8"/>
      <c r="C41" s="12">
        <f t="shared" si="0"/>
        <v>216.55524011913784</v>
      </c>
      <c r="D41" s="13">
        <f t="shared" si="8"/>
        <v>194.89971610722407</v>
      </c>
      <c r="E41" s="13">
        <f t="shared" si="4"/>
        <v>171.07863969411889</v>
      </c>
      <c r="F41" s="14"/>
      <c r="G41" s="2"/>
      <c r="H41" s="8"/>
      <c r="I41" s="15">
        <f t="shared" si="1"/>
        <v>322.66023737268017</v>
      </c>
      <c r="J41" s="16">
        <f t="shared" si="5"/>
        <v>290.39421363541214</v>
      </c>
      <c r="K41" s="17">
        <f t="shared" si="6"/>
        <v>254.90158752441735</v>
      </c>
      <c r="L41" s="14"/>
      <c r="M41" s="2"/>
      <c r="N41" s="8"/>
      <c r="O41" s="13">
        <v>7</v>
      </c>
      <c r="P41" s="13">
        <f t="shared" si="7"/>
        <v>9</v>
      </c>
      <c r="Q41" s="13">
        <f t="shared" si="2"/>
        <v>7.795988644288963</v>
      </c>
      <c r="R41" s="34">
        <f t="shared" si="3"/>
        <v>6.8431455877647558</v>
      </c>
      <c r="S41" s="134">
        <f t="shared" si="9"/>
        <v>2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>
      <c r="A42" s="7" t="s">
        <v>16</v>
      </c>
      <c r="B42" s="8"/>
      <c r="C42" s="12">
        <f t="shared" si="0"/>
        <v>69.584422337312148</v>
      </c>
      <c r="D42" s="13">
        <f t="shared" si="8"/>
        <v>62.625980103580936</v>
      </c>
      <c r="E42" s="13">
        <f t="shared" si="4"/>
        <v>54.971693646476602</v>
      </c>
      <c r="F42" s="14"/>
      <c r="G42" s="2"/>
      <c r="H42" s="8"/>
      <c r="I42" s="15">
        <f t="shared" si="1"/>
        <v>85.293625917321179</v>
      </c>
      <c r="J42" s="16">
        <f t="shared" si="5"/>
        <v>76.76426332558907</v>
      </c>
      <c r="K42" s="17">
        <f t="shared" si="6"/>
        <v>67.381964474683741</v>
      </c>
      <c r="L42" s="14"/>
      <c r="M42" s="2"/>
      <c r="N42" s="8"/>
      <c r="O42" s="13">
        <v>2</v>
      </c>
      <c r="P42" s="13">
        <f t="shared" si="7"/>
        <v>3</v>
      </c>
      <c r="Q42" s="13">
        <f t="shared" si="2"/>
        <v>2.5050392041432374</v>
      </c>
      <c r="R42" s="34">
        <f t="shared" si="3"/>
        <v>2.1988677458590642</v>
      </c>
      <c r="S42" s="134">
        <f t="shared" si="9"/>
        <v>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>
      <c r="A43" s="7" t="s">
        <v>50</v>
      </c>
      <c r="B43" s="8"/>
      <c r="C43" s="12">
        <f t="shared" si="0"/>
        <v>235.30574939618469</v>
      </c>
      <c r="D43" s="13">
        <f t="shared" si="8"/>
        <v>211.77517445656622</v>
      </c>
      <c r="E43" s="13">
        <f t="shared" si="4"/>
        <v>185.89154202298593</v>
      </c>
      <c r="F43" s="14"/>
      <c r="G43" s="2"/>
      <c r="H43" s="8"/>
      <c r="I43" s="15">
        <f t="shared" si="1"/>
        <v>303.47692186763163</v>
      </c>
      <c r="J43" s="16">
        <f t="shared" si="5"/>
        <v>273.12922968086849</v>
      </c>
      <c r="K43" s="17">
        <f t="shared" si="6"/>
        <v>239.74676827542899</v>
      </c>
      <c r="L43" s="14"/>
      <c r="M43" s="2"/>
      <c r="N43" s="8"/>
      <c r="O43" s="13">
        <v>8</v>
      </c>
      <c r="P43" s="13">
        <f t="shared" si="7"/>
        <v>9</v>
      </c>
      <c r="Q43" s="13">
        <f t="shared" si="2"/>
        <v>8.4710069782626487</v>
      </c>
      <c r="R43" s="34">
        <f t="shared" si="3"/>
        <v>7.4356616809194369</v>
      </c>
      <c r="S43" s="134">
        <f t="shared" si="9"/>
        <v>1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>
      <c r="A44" s="7" t="s">
        <v>20</v>
      </c>
      <c r="B44" s="8"/>
      <c r="C44" s="12">
        <f t="shared" si="0"/>
        <v>113.25784024486919</v>
      </c>
      <c r="D44" s="13">
        <f t="shared" si="8"/>
        <v>101.93205622038226</v>
      </c>
      <c r="E44" s="13">
        <f t="shared" si="4"/>
        <v>89.473693793446657</v>
      </c>
      <c r="F44" s="14"/>
      <c r="G44" s="2"/>
      <c r="H44" s="8"/>
      <c r="I44" s="15">
        <f t="shared" si="1"/>
        <v>156.07986378122359</v>
      </c>
      <c r="J44" s="16">
        <f t="shared" si="5"/>
        <v>140.47187740310125</v>
      </c>
      <c r="K44" s="17">
        <f t="shared" si="6"/>
        <v>123.30309238716664</v>
      </c>
      <c r="L44" s="14"/>
      <c r="M44" s="2"/>
      <c r="N44" s="8"/>
      <c r="O44" s="13">
        <v>4</v>
      </c>
      <c r="P44" s="13">
        <f t="shared" si="7"/>
        <v>5</v>
      </c>
      <c r="Q44" s="13">
        <f t="shared" si="2"/>
        <v>4.0772822488152904</v>
      </c>
      <c r="R44" s="34">
        <f t="shared" si="3"/>
        <v>3.5789477517378661</v>
      </c>
      <c r="S44" s="134">
        <f t="shared" si="9"/>
        <v>1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>
      <c r="A45" s="7" t="s">
        <v>19</v>
      </c>
      <c r="B45" s="8"/>
      <c r="C45" s="12">
        <f t="shared" si="0"/>
        <v>97.088050717901325</v>
      </c>
      <c r="D45" s="13">
        <f t="shared" si="8"/>
        <v>87.379245646111201</v>
      </c>
      <c r="E45" s="13">
        <f t="shared" si="4"/>
        <v>76.699560067142045</v>
      </c>
      <c r="F45" s="14"/>
      <c r="G45" s="2"/>
      <c r="H45" s="8"/>
      <c r="I45" s="15">
        <f t="shared" si="1"/>
        <v>121.84598218106275</v>
      </c>
      <c r="J45" s="16">
        <f t="shared" si="5"/>
        <v>109.66138396295648</v>
      </c>
      <c r="K45" s="17">
        <f t="shared" si="6"/>
        <v>96.258325923039578</v>
      </c>
      <c r="L45" s="14"/>
      <c r="M45" s="2"/>
      <c r="N45" s="8"/>
      <c r="O45" s="13">
        <v>4</v>
      </c>
      <c r="P45" s="13">
        <f t="shared" si="7"/>
        <v>4</v>
      </c>
      <c r="Q45" s="13">
        <f t="shared" si="2"/>
        <v>3.4951698258444481</v>
      </c>
      <c r="R45" s="34">
        <f t="shared" si="3"/>
        <v>3.0679824026856819</v>
      </c>
      <c r="S45" s="134">
        <f t="shared" si="9"/>
        <v>0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>
      <c r="A46" s="7" t="s">
        <v>51</v>
      </c>
      <c r="B46" s="8"/>
      <c r="C46" s="12">
        <f t="shared" si="0"/>
        <v>145.78732618847948</v>
      </c>
      <c r="D46" s="13">
        <f t="shared" si="8"/>
        <v>131.20859356963155</v>
      </c>
      <c r="E46" s="13">
        <f t="shared" si="4"/>
        <v>115.1719876888988</v>
      </c>
      <c r="F46" s="14"/>
      <c r="G46" s="2"/>
      <c r="H46" s="8"/>
      <c r="I46" s="15">
        <f t="shared" si="1"/>
        <v>178.15603709617855</v>
      </c>
      <c r="J46" s="16">
        <f t="shared" si="5"/>
        <v>160.3404333865607</v>
      </c>
      <c r="K46" s="17">
        <f t="shared" si="6"/>
        <v>140.74326930598107</v>
      </c>
      <c r="L46" s="14"/>
      <c r="M46" s="2"/>
      <c r="N46" s="8"/>
      <c r="O46" s="13">
        <v>6</v>
      </c>
      <c r="P46" s="13">
        <f t="shared" si="7"/>
        <v>6</v>
      </c>
      <c r="Q46" s="13">
        <f t="shared" si="2"/>
        <v>5.2483437427852619</v>
      </c>
      <c r="R46" s="34">
        <f t="shared" si="3"/>
        <v>4.6068795075559521</v>
      </c>
      <c r="S46" s="134">
        <f t="shared" si="9"/>
        <v>0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>
      <c r="A47" s="7" t="s">
        <v>56</v>
      </c>
      <c r="B47" s="8"/>
      <c r="C47" s="12">
        <f t="shared" si="0"/>
        <v>159.22966486667212</v>
      </c>
      <c r="D47" s="13">
        <f t="shared" si="8"/>
        <v>143.30669838000492</v>
      </c>
      <c r="E47" s="13">
        <f t="shared" si="4"/>
        <v>125.79143524467098</v>
      </c>
      <c r="F47" s="14"/>
      <c r="G47" s="2"/>
      <c r="H47" s="8"/>
      <c r="I47" s="15">
        <f t="shared" si="1"/>
        <v>204.47810334295966</v>
      </c>
      <c r="J47" s="16">
        <f t="shared" si="5"/>
        <v>184.0302930086637</v>
      </c>
      <c r="K47" s="17">
        <f t="shared" si="6"/>
        <v>161.53770164093814</v>
      </c>
      <c r="L47" s="14"/>
      <c r="M47" s="2"/>
      <c r="N47" s="8"/>
      <c r="O47" s="13">
        <v>6</v>
      </c>
      <c r="P47" s="13">
        <f t="shared" si="7"/>
        <v>6</v>
      </c>
      <c r="Q47" s="13">
        <f t="shared" si="2"/>
        <v>5.7322679352001966</v>
      </c>
      <c r="R47" s="34">
        <f t="shared" si="3"/>
        <v>5.0316574097868392</v>
      </c>
      <c r="S47" s="134">
        <f t="shared" si="9"/>
        <v>0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>
      <c r="A48" s="7" t="s">
        <v>33</v>
      </c>
      <c r="B48" s="8"/>
      <c r="C48" s="12">
        <f t="shared" ref="C48:C71" si="10">$E$9*((AA48*W48)/(Z48*2*AC48))+$E$10*((AA48*X48+AB48*Y48))/(Z48*2*AC48)</f>
        <v>90.703987376151616</v>
      </c>
      <c r="D48" s="13">
        <f t="shared" si="8"/>
        <v>81.633588638536452</v>
      </c>
      <c r="E48" s="13">
        <f t="shared" ref="E48:E71" si="11">C48*$L$9</f>
        <v>71.656150027159782</v>
      </c>
      <c r="F48" s="14"/>
      <c r="G48" s="2"/>
      <c r="H48" s="8"/>
      <c r="I48" s="15">
        <f t="shared" ref="I48:I71" si="12">C48*AD48</f>
        <v>120.39234185468857</v>
      </c>
      <c r="J48" s="16">
        <f t="shared" si="5"/>
        <v>108.35310766921971</v>
      </c>
      <c r="K48" s="17">
        <f t="shared" ref="K48:K71" si="13">I48*$L$9</f>
        <v>95.109950065203975</v>
      </c>
      <c r="L48" s="14"/>
      <c r="M48" s="2"/>
      <c r="N48" s="8"/>
      <c r="O48" s="13">
        <v>4</v>
      </c>
      <c r="P48" s="13">
        <f t="shared" si="7"/>
        <v>4</v>
      </c>
      <c r="Q48" s="13">
        <f t="shared" si="2"/>
        <v>3.2653435455414579</v>
      </c>
      <c r="R48" s="34">
        <f t="shared" si="3"/>
        <v>2.8662460010863913</v>
      </c>
      <c r="S48" s="134">
        <f t="shared" si="9"/>
        <v>0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>
      <c r="A49" s="7" t="s">
        <v>41</v>
      </c>
      <c r="B49" s="8"/>
      <c r="C49" s="12">
        <f t="shared" si="10"/>
        <v>360.88267041137976</v>
      </c>
      <c r="D49" s="13">
        <f t="shared" si="8"/>
        <v>324.79440337024181</v>
      </c>
      <c r="E49" s="13">
        <f t="shared" si="11"/>
        <v>285.09730962499003</v>
      </c>
      <c r="F49" s="14"/>
      <c r="G49" s="2"/>
      <c r="H49" s="8"/>
      <c r="I49" s="15">
        <f t="shared" si="12"/>
        <v>521.95075855352138</v>
      </c>
      <c r="J49" s="16">
        <f t="shared" si="5"/>
        <v>469.75568269816927</v>
      </c>
      <c r="K49" s="17">
        <f t="shared" si="13"/>
        <v>412.34109925728188</v>
      </c>
      <c r="L49" s="14"/>
      <c r="M49" s="2"/>
      <c r="N49" s="8"/>
      <c r="O49" s="13">
        <v>12</v>
      </c>
      <c r="P49" s="13">
        <f t="shared" si="7"/>
        <v>14</v>
      </c>
      <c r="Q49" s="13">
        <f t="shared" ref="Q49:Q71" si="14">D49/25</f>
        <v>12.991776134809673</v>
      </c>
      <c r="R49" s="34">
        <f t="shared" ref="R49:R71" si="15">E49/25</f>
        <v>11.403892384999601</v>
      </c>
      <c r="S49" s="134">
        <f t="shared" si="9"/>
        <v>2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>
      <c r="A50" s="7" t="s">
        <v>39</v>
      </c>
      <c r="B50" s="8"/>
      <c r="C50" s="12">
        <f t="shared" si="10"/>
        <v>306.27793762463125</v>
      </c>
      <c r="D50" s="13">
        <f t="shared" si="8"/>
        <v>275.65014386216814</v>
      </c>
      <c r="E50" s="13">
        <f t="shared" si="11"/>
        <v>241.95957072345871</v>
      </c>
      <c r="F50" s="14"/>
      <c r="G50" s="2"/>
      <c r="H50" s="8"/>
      <c r="I50" s="15">
        <f t="shared" si="12"/>
        <v>451.65140471047306</v>
      </c>
      <c r="J50" s="16">
        <f t="shared" si="5"/>
        <v>406.48626423942574</v>
      </c>
      <c r="K50" s="17">
        <f t="shared" si="13"/>
        <v>356.80460972127372</v>
      </c>
      <c r="L50" s="14"/>
      <c r="M50" s="2"/>
      <c r="N50" s="8"/>
      <c r="O50" s="13">
        <v>11</v>
      </c>
      <c r="P50" s="13">
        <f t="shared" si="7"/>
        <v>12</v>
      </c>
      <c r="Q50" s="13">
        <f t="shared" si="14"/>
        <v>11.026005754486725</v>
      </c>
      <c r="R50" s="34">
        <f t="shared" si="15"/>
        <v>9.6783828289383482</v>
      </c>
      <c r="S50" s="134">
        <f t="shared" si="9"/>
        <v>1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>
      <c r="A51" s="7" t="s">
        <v>40</v>
      </c>
      <c r="B51" s="8"/>
      <c r="C51" s="12">
        <f t="shared" si="10"/>
        <v>352.63394679873437</v>
      </c>
      <c r="D51" s="13">
        <f t="shared" si="8"/>
        <v>317.37055211886093</v>
      </c>
      <c r="E51" s="13">
        <f t="shared" si="11"/>
        <v>278.58081797100016</v>
      </c>
      <c r="F51" s="14"/>
      <c r="G51" s="2"/>
      <c r="H51" s="8"/>
      <c r="I51" s="15">
        <f t="shared" si="12"/>
        <v>520.26880652865054</v>
      </c>
      <c r="J51" s="16">
        <f t="shared" si="5"/>
        <v>468.24192587578551</v>
      </c>
      <c r="K51" s="17">
        <f t="shared" si="13"/>
        <v>411.01235715763397</v>
      </c>
      <c r="L51" s="14"/>
      <c r="M51" s="2"/>
      <c r="N51" s="8"/>
      <c r="O51" s="13">
        <v>12</v>
      </c>
      <c r="P51" s="13">
        <f t="shared" si="7"/>
        <v>14</v>
      </c>
      <c r="Q51" s="13">
        <f t="shared" si="14"/>
        <v>12.694822084754437</v>
      </c>
      <c r="R51" s="34">
        <f t="shared" si="15"/>
        <v>11.143232718840006</v>
      </c>
      <c r="S51" s="134">
        <f t="shared" si="9"/>
        <v>2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>
      <c r="A52" s="7" t="s">
        <v>27</v>
      </c>
      <c r="B52" s="8"/>
      <c r="C52" s="12">
        <f t="shared" si="10"/>
        <v>390.81495360472763</v>
      </c>
      <c r="D52" s="13">
        <f t="shared" si="8"/>
        <v>351.7334582442549</v>
      </c>
      <c r="E52" s="13">
        <f t="shared" si="11"/>
        <v>308.74381334773483</v>
      </c>
      <c r="F52" s="14"/>
      <c r="G52" s="2"/>
      <c r="H52" s="8"/>
      <c r="I52" s="15">
        <f t="shared" si="12"/>
        <v>485.70860445292692</v>
      </c>
      <c r="J52" s="16">
        <f t="shared" si="5"/>
        <v>437.13774400763424</v>
      </c>
      <c r="K52" s="17">
        <f t="shared" si="13"/>
        <v>383.70979751781226</v>
      </c>
      <c r="L52" s="14"/>
      <c r="M52" s="2"/>
      <c r="N52" s="8"/>
      <c r="O52" s="13">
        <v>14</v>
      </c>
      <c r="P52" s="13">
        <f t="shared" si="7"/>
        <v>16</v>
      </c>
      <c r="Q52" s="13">
        <f t="shared" si="14"/>
        <v>14.069338329770197</v>
      </c>
      <c r="R52" s="34">
        <f t="shared" si="15"/>
        <v>12.349752533909394</v>
      </c>
      <c r="S52" s="134">
        <f t="shared" si="9"/>
        <v>2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>
      <c r="A53" s="7" t="s">
        <v>26</v>
      </c>
      <c r="B53" s="8"/>
      <c r="C53" s="12">
        <f t="shared" si="10"/>
        <v>267.8670919791644</v>
      </c>
      <c r="D53" s="13">
        <f t="shared" si="8"/>
        <v>241.08038278124798</v>
      </c>
      <c r="E53" s="13">
        <f t="shared" si="11"/>
        <v>211.61500266353988</v>
      </c>
      <c r="F53" s="14"/>
      <c r="G53" s="2"/>
      <c r="H53" s="8"/>
      <c r="I53" s="15">
        <f t="shared" si="12"/>
        <v>388.09840504750008</v>
      </c>
      <c r="J53" s="16">
        <f t="shared" si="5"/>
        <v>349.28856454275007</v>
      </c>
      <c r="K53" s="17">
        <f t="shared" si="13"/>
        <v>306.59773998752507</v>
      </c>
      <c r="L53" s="14"/>
      <c r="M53" s="2"/>
      <c r="N53" s="8"/>
      <c r="O53" s="13">
        <v>9</v>
      </c>
      <c r="P53" s="13">
        <f t="shared" si="7"/>
        <v>11</v>
      </c>
      <c r="Q53" s="13">
        <f t="shared" si="14"/>
        <v>9.6432153112499197</v>
      </c>
      <c r="R53" s="34">
        <f t="shared" si="15"/>
        <v>8.4646001065415959</v>
      </c>
      <c r="S53" s="134">
        <f t="shared" si="9"/>
        <v>2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>
      <c r="A54" s="7" t="s">
        <v>9</v>
      </c>
      <c r="B54" s="8"/>
      <c r="C54" s="12">
        <f t="shared" si="10"/>
        <v>202.37488955059143</v>
      </c>
      <c r="D54" s="13">
        <f t="shared" si="8"/>
        <v>182.13740059553228</v>
      </c>
      <c r="E54" s="13">
        <f t="shared" si="11"/>
        <v>159.87616274496725</v>
      </c>
      <c r="F54" s="14"/>
      <c r="G54" s="2"/>
      <c r="H54" s="8"/>
      <c r="I54" s="15">
        <f t="shared" si="12"/>
        <v>315.9440079764401</v>
      </c>
      <c r="J54" s="16">
        <f t="shared" si="5"/>
        <v>284.34960717879608</v>
      </c>
      <c r="K54" s="17">
        <f t="shared" si="13"/>
        <v>249.5957663013877</v>
      </c>
      <c r="L54" s="14"/>
      <c r="M54" s="2"/>
      <c r="N54" s="8"/>
      <c r="O54" s="13">
        <v>7</v>
      </c>
      <c r="P54" s="13">
        <f t="shared" si="7"/>
        <v>8</v>
      </c>
      <c r="Q54" s="13">
        <f t="shared" si="14"/>
        <v>7.2854960238212918</v>
      </c>
      <c r="R54" s="34">
        <f t="shared" si="15"/>
        <v>6.3950465097986902</v>
      </c>
      <c r="S54" s="134">
        <f t="shared" si="9"/>
        <v>1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>
      <c r="A55" s="7" t="s">
        <v>28</v>
      </c>
      <c r="B55" s="8"/>
      <c r="C55" s="12">
        <f t="shared" si="10"/>
        <v>369.65722981508975</v>
      </c>
      <c r="D55" s="13">
        <f t="shared" si="8"/>
        <v>332.69150683358077</v>
      </c>
      <c r="E55" s="13">
        <f t="shared" si="11"/>
        <v>292.0292115539209</v>
      </c>
      <c r="F55" s="14"/>
      <c r="G55" s="2"/>
      <c r="H55" s="8"/>
      <c r="I55" s="15">
        <f t="shared" si="12"/>
        <v>473.36409459343628</v>
      </c>
      <c r="J55" s="16">
        <f t="shared" si="5"/>
        <v>426.02768513409268</v>
      </c>
      <c r="K55" s="17">
        <f t="shared" si="13"/>
        <v>373.9576347288147</v>
      </c>
      <c r="L55" s="14"/>
      <c r="M55" s="2"/>
      <c r="N55" s="8"/>
      <c r="O55" s="13">
        <v>12</v>
      </c>
      <c r="P55" s="13">
        <f t="shared" si="7"/>
        <v>15</v>
      </c>
      <c r="Q55" s="13">
        <f t="shared" si="14"/>
        <v>13.307660273343231</v>
      </c>
      <c r="R55" s="34">
        <f t="shared" si="15"/>
        <v>11.681168462156837</v>
      </c>
      <c r="S55" s="134">
        <f t="shared" si="9"/>
        <v>3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>
      <c r="A56" s="7" t="s">
        <v>18</v>
      </c>
      <c r="B56" s="8"/>
      <c r="C56" s="12">
        <f t="shared" si="10"/>
        <v>391.69099604486473</v>
      </c>
      <c r="D56" s="13">
        <f t="shared" si="8"/>
        <v>352.52189644037827</v>
      </c>
      <c r="E56" s="13">
        <f t="shared" si="11"/>
        <v>309.43588687544315</v>
      </c>
      <c r="F56" s="14"/>
      <c r="G56" s="2"/>
      <c r="H56" s="8"/>
      <c r="I56" s="15">
        <f t="shared" si="12"/>
        <v>510.08254246829921</v>
      </c>
      <c r="J56" s="16">
        <f t="shared" si="5"/>
        <v>459.07428822146932</v>
      </c>
      <c r="K56" s="17">
        <f t="shared" si="13"/>
        <v>402.9652085499564</v>
      </c>
      <c r="L56" s="14"/>
      <c r="M56" s="2"/>
      <c r="N56" s="8"/>
      <c r="O56" s="13">
        <v>13</v>
      </c>
      <c r="P56" s="13">
        <f t="shared" si="7"/>
        <v>16</v>
      </c>
      <c r="Q56" s="13">
        <f t="shared" si="14"/>
        <v>14.100875857615131</v>
      </c>
      <c r="R56" s="34">
        <f t="shared" si="15"/>
        <v>12.377435475017727</v>
      </c>
      <c r="S56" s="134">
        <f t="shared" si="9"/>
        <v>3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>
      <c r="A57" s="7" t="s">
        <v>25</v>
      </c>
      <c r="B57" s="8"/>
      <c r="C57" s="12">
        <f t="shared" si="10"/>
        <v>226.68183205713416</v>
      </c>
      <c r="D57" s="13">
        <f t="shared" si="8"/>
        <v>204.01364885142075</v>
      </c>
      <c r="E57" s="13">
        <f t="shared" si="11"/>
        <v>179.07864732513599</v>
      </c>
      <c r="F57" s="14"/>
      <c r="G57" s="2"/>
      <c r="H57" s="8"/>
      <c r="I57" s="15">
        <f t="shared" si="12"/>
        <v>332.61588139518113</v>
      </c>
      <c r="J57" s="16">
        <f t="shared" si="5"/>
        <v>299.35429325566304</v>
      </c>
      <c r="K57" s="17">
        <f t="shared" si="13"/>
        <v>262.76654630219309</v>
      </c>
      <c r="L57" s="14"/>
      <c r="M57" s="2"/>
      <c r="N57" s="8"/>
      <c r="O57" s="13">
        <v>7</v>
      </c>
      <c r="P57" s="13">
        <f t="shared" si="7"/>
        <v>9</v>
      </c>
      <c r="Q57" s="13">
        <f t="shared" si="14"/>
        <v>8.1605459540568308</v>
      </c>
      <c r="R57" s="34">
        <f t="shared" si="15"/>
        <v>7.1631458930054395</v>
      </c>
      <c r="S57" s="134">
        <f t="shared" si="9"/>
        <v>2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>
      <c r="A58" s="7" t="s">
        <v>5</v>
      </c>
      <c r="B58" s="8"/>
      <c r="C58" s="12">
        <f t="shared" si="10"/>
        <v>160.42278152641921</v>
      </c>
      <c r="D58" s="13">
        <f t="shared" si="8"/>
        <v>144.38050337377729</v>
      </c>
      <c r="E58" s="13">
        <f t="shared" si="11"/>
        <v>126.73399740587118</v>
      </c>
      <c r="F58" s="14"/>
      <c r="G58" s="2"/>
      <c r="H58" s="8"/>
      <c r="I58" s="15">
        <f t="shared" si="12"/>
        <v>261.91995515012047</v>
      </c>
      <c r="J58" s="16">
        <f t="shared" si="5"/>
        <v>235.72795963510842</v>
      </c>
      <c r="K58" s="17">
        <f t="shared" si="13"/>
        <v>206.91676456859517</v>
      </c>
      <c r="L58" s="14"/>
      <c r="M58" s="2"/>
      <c r="N58" s="8"/>
      <c r="O58" s="13">
        <v>6</v>
      </c>
      <c r="P58" s="13">
        <f t="shared" si="7"/>
        <v>6</v>
      </c>
      <c r="Q58" s="13">
        <f t="shared" si="14"/>
        <v>5.7752201349510912</v>
      </c>
      <c r="R58" s="34">
        <f t="shared" si="15"/>
        <v>5.0693598962348467</v>
      </c>
      <c r="S58" s="134">
        <f t="shared" si="9"/>
        <v>0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>
      <c r="A59" s="7" t="s">
        <v>8</v>
      </c>
      <c r="B59" s="8"/>
      <c r="C59" s="12">
        <f t="shared" si="10"/>
        <v>211.44222779326051</v>
      </c>
      <c r="D59" s="13">
        <f t="shared" si="8"/>
        <v>190.29800501393447</v>
      </c>
      <c r="E59" s="13">
        <f t="shared" si="11"/>
        <v>167.03935995667581</v>
      </c>
      <c r="F59" s="14"/>
      <c r="G59" s="2"/>
      <c r="H59" s="8"/>
      <c r="I59" s="15">
        <f t="shared" si="12"/>
        <v>300.65357743049822</v>
      </c>
      <c r="J59" s="16">
        <f t="shared" si="5"/>
        <v>270.58821968744843</v>
      </c>
      <c r="K59" s="17">
        <f t="shared" si="13"/>
        <v>237.51632617009361</v>
      </c>
      <c r="L59" s="14"/>
      <c r="M59" s="2"/>
      <c r="N59" s="8"/>
      <c r="O59" s="13">
        <v>7</v>
      </c>
      <c r="P59" s="13">
        <f t="shared" si="7"/>
        <v>8</v>
      </c>
      <c r="Q59" s="13">
        <f t="shared" si="14"/>
        <v>7.6119202005573792</v>
      </c>
      <c r="R59" s="34">
        <f t="shared" si="15"/>
        <v>6.6815743982670321</v>
      </c>
      <c r="S59" s="134">
        <f t="shared" si="9"/>
        <v>1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>
      <c r="A60" s="7" t="s">
        <v>1</v>
      </c>
      <c r="B60" s="8"/>
      <c r="C60" s="12">
        <f t="shared" si="10"/>
        <v>137.54556050325232</v>
      </c>
      <c r="D60" s="13">
        <f t="shared" si="8"/>
        <v>123.79100445292708</v>
      </c>
      <c r="E60" s="13">
        <f t="shared" si="11"/>
        <v>108.66099279756934</v>
      </c>
      <c r="F60" s="14"/>
      <c r="G60" s="2"/>
      <c r="H60" s="8"/>
      <c r="I60" s="15">
        <f t="shared" si="12"/>
        <v>244.96052009388023</v>
      </c>
      <c r="J60" s="16">
        <f t="shared" si="5"/>
        <v>220.46446808449221</v>
      </c>
      <c r="K60" s="17">
        <f t="shared" si="13"/>
        <v>193.51881087416538</v>
      </c>
      <c r="L60" s="14"/>
      <c r="M60" s="2"/>
      <c r="N60" s="8"/>
      <c r="O60" s="13">
        <v>5</v>
      </c>
      <c r="P60" s="13">
        <f t="shared" si="7"/>
        <v>6</v>
      </c>
      <c r="Q60" s="13">
        <f t="shared" si="14"/>
        <v>4.9516401781170831</v>
      </c>
      <c r="R60" s="34">
        <f t="shared" si="15"/>
        <v>4.3464397119027733</v>
      </c>
      <c r="S60" s="134">
        <f t="shared" si="9"/>
        <v>1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>
      <c r="A61" s="7" t="s">
        <v>13</v>
      </c>
      <c r="B61" s="8"/>
      <c r="C61" s="12">
        <f t="shared" si="10"/>
        <v>95.955925404075828</v>
      </c>
      <c r="D61" s="13">
        <f t="shared" si="8"/>
        <v>86.360332863668248</v>
      </c>
      <c r="E61" s="13">
        <f t="shared" si="11"/>
        <v>75.805181069219913</v>
      </c>
      <c r="F61" s="14"/>
      <c r="G61" s="2"/>
      <c r="H61" s="8"/>
      <c r="I61" s="15">
        <f t="shared" si="12"/>
        <v>138.06847143748107</v>
      </c>
      <c r="J61" s="16">
        <f t="shared" si="5"/>
        <v>124.26162429373296</v>
      </c>
      <c r="K61" s="17">
        <f t="shared" si="13"/>
        <v>109.07409243561004</v>
      </c>
      <c r="L61" s="14"/>
      <c r="M61" s="2"/>
      <c r="N61" s="8"/>
      <c r="O61" s="13">
        <v>4</v>
      </c>
      <c r="P61" s="13">
        <f t="shared" si="7"/>
        <v>4</v>
      </c>
      <c r="Q61" s="13">
        <f t="shared" si="14"/>
        <v>3.4544133145467297</v>
      </c>
      <c r="R61" s="34">
        <f t="shared" si="15"/>
        <v>3.0322072427687967</v>
      </c>
      <c r="S61" s="134">
        <f t="shared" si="9"/>
        <v>0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>
      <c r="A62" s="7" t="s">
        <v>10</v>
      </c>
      <c r="B62" s="8"/>
      <c r="C62" s="12">
        <f t="shared" si="10"/>
        <v>237.88938247203214</v>
      </c>
      <c r="D62" s="13">
        <f t="shared" si="8"/>
        <v>214.10044422482892</v>
      </c>
      <c r="E62" s="13">
        <f t="shared" si="11"/>
        <v>187.93261215290539</v>
      </c>
      <c r="F62" s="14"/>
      <c r="G62" s="2"/>
      <c r="H62" s="8"/>
      <c r="I62" s="15">
        <f t="shared" si="12"/>
        <v>346.45583500875472</v>
      </c>
      <c r="J62" s="16">
        <f t="shared" si="5"/>
        <v>311.81025150787923</v>
      </c>
      <c r="K62" s="17">
        <f t="shared" si="13"/>
        <v>273.70010965691625</v>
      </c>
      <c r="L62" s="14"/>
      <c r="M62" s="2"/>
      <c r="N62" s="8"/>
      <c r="O62" s="13">
        <v>8</v>
      </c>
      <c r="P62" s="13">
        <f t="shared" si="7"/>
        <v>10</v>
      </c>
      <c r="Q62" s="13">
        <f t="shared" si="14"/>
        <v>8.5640177689931569</v>
      </c>
      <c r="R62" s="34">
        <f t="shared" si="15"/>
        <v>7.5173044861162159</v>
      </c>
      <c r="S62" s="134">
        <f t="shared" si="9"/>
        <v>2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>
      <c r="A63" s="7" t="s">
        <v>22</v>
      </c>
      <c r="B63" s="8"/>
      <c r="C63" s="12">
        <f t="shared" si="10"/>
        <v>33.583384052601467</v>
      </c>
      <c r="D63" s="13">
        <f t="shared" si="8"/>
        <v>30.225045647341322</v>
      </c>
      <c r="E63" s="13">
        <f t="shared" si="11"/>
        <v>26.530873401555159</v>
      </c>
      <c r="F63" s="14"/>
      <c r="G63" s="2"/>
      <c r="H63" s="8"/>
      <c r="I63" s="15">
        <f t="shared" si="12"/>
        <v>46.77195276908872</v>
      </c>
      <c r="J63" s="16">
        <f t="shared" si="5"/>
        <v>42.094757492179852</v>
      </c>
      <c r="K63" s="17">
        <f t="shared" si="13"/>
        <v>36.949842687580087</v>
      </c>
      <c r="L63" s="14"/>
      <c r="M63" s="2"/>
      <c r="N63" s="8"/>
      <c r="O63" s="13">
        <v>1</v>
      </c>
      <c r="P63" s="13">
        <f t="shared" si="7"/>
        <v>1</v>
      </c>
      <c r="Q63" s="13">
        <f t="shared" si="14"/>
        <v>1.2090018258936528</v>
      </c>
      <c r="R63" s="34">
        <f t="shared" si="15"/>
        <v>1.0612349360622064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>
      <c r="A64" s="7" t="s">
        <v>23</v>
      </c>
      <c r="B64" s="8"/>
      <c r="C64" s="12">
        <f t="shared" si="10"/>
        <v>61.035133682103442</v>
      </c>
      <c r="D64" s="13">
        <f t="shared" si="8"/>
        <v>54.931620313893099</v>
      </c>
      <c r="E64" s="13">
        <f t="shared" si="11"/>
        <v>48.217755608861722</v>
      </c>
      <c r="F64" s="14"/>
      <c r="G64" s="2"/>
      <c r="H64" s="8"/>
      <c r="I64" s="15">
        <f t="shared" si="12"/>
        <v>84.301221185801381</v>
      </c>
      <c r="J64" s="16">
        <f t="shared" si="5"/>
        <v>75.871099067221252</v>
      </c>
      <c r="K64" s="17">
        <f t="shared" si="13"/>
        <v>66.597964736783098</v>
      </c>
      <c r="L64" s="14"/>
      <c r="M64" s="2"/>
      <c r="N64" s="8"/>
      <c r="O64" s="13">
        <v>2</v>
      </c>
      <c r="P64" s="13">
        <f t="shared" si="7"/>
        <v>2</v>
      </c>
      <c r="Q64" s="13">
        <f t="shared" si="14"/>
        <v>2.1972648125557241</v>
      </c>
      <c r="R64" s="34">
        <f t="shared" si="15"/>
        <v>1.9287102243544689</v>
      </c>
      <c r="S64" s="134">
        <f t="shared" si="9"/>
        <v>0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>
      <c r="A65" s="7" t="s">
        <v>52</v>
      </c>
      <c r="B65" s="8"/>
      <c r="C65" s="12">
        <f t="shared" si="10"/>
        <v>326.04665394067467</v>
      </c>
      <c r="D65" s="13">
        <f t="shared" si="8"/>
        <v>293.44198854660721</v>
      </c>
      <c r="E65" s="13">
        <f t="shared" si="11"/>
        <v>257.57685661313303</v>
      </c>
      <c r="F65" s="14"/>
      <c r="G65" s="2"/>
      <c r="H65" s="8"/>
      <c r="I65" s="15">
        <f t="shared" si="12"/>
        <v>473.83046569693573</v>
      </c>
      <c r="J65" s="16">
        <f t="shared" si="5"/>
        <v>426.44741912724214</v>
      </c>
      <c r="K65" s="17">
        <f t="shared" si="13"/>
        <v>374.32606790057923</v>
      </c>
      <c r="L65" s="14"/>
      <c r="M65" s="2"/>
      <c r="N65" s="8"/>
      <c r="O65" s="13">
        <v>12</v>
      </c>
      <c r="P65" s="13">
        <f t="shared" si="7"/>
        <v>13</v>
      </c>
      <c r="Q65" s="13">
        <f t="shared" si="14"/>
        <v>11.737679541864289</v>
      </c>
      <c r="R65" s="34">
        <f t="shared" si="15"/>
        <v>10.303074264525321</v>
      </c>
      <c r="S65" s="134">
        <f t="shared" si="9"/>
        <v>1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>
      <c r="A66" s="7" t="s">
        <v>57</v>
      </c>
      <c r="B66" s="8"/>
      <c r="C66" s="12">
        <f t="shared" si="10"/>
        <v>168.58799868649498</v>
      </c>
      <c r="D66" s="13">
        <f t="shared" si="8"/>
        <v>151.72919881784549</v>
      </c>
      <c r="E66" s="13">
        <f t="shared" si="11"/>
        <v>133.18451896233105</v>
      </c>
      <c r="F66" s="14"/>
      <c r="G66" s="2"/>
      <c r="H66" s="8"/>
      <c r="I66" s="15">
        <f t="shared" si="12"/>
        <v>251.09756820684711</v>
      </c>
      <c r="J66" s="16">
        <f t="shared" si="5"/>
        <v>225.98781138616241</v>
      </c>
      <c r="K66" s="17">
        <f t="shared" si="13"/>
        <v>198.36707888340922</v>
      </c>
      <c r="L66" s="14"/>
      <c r="M66" s="2"/>
      <c r="N66" s="8"/>
      <c r="O66" s="13">
        <v>6</v>
      </c>
      <c r="P66" s="13">
        <f t="shared" si="7"/>
        <v>7</v>
      </c>
      <c r="Q66" s="13">
        <f t="shared" si="14"/>
        <v>6.0691679527138191</v>
      </c>
      <c r="R66" s="34">
        <f t="shared" si="15"/>
        <v>5.3273807584932422</v>
      </c>
      <c r="S66" s="134">
        <f t="shared" si="9"/>
        <v>1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>
      <c r="A67" s="2" t="s">
        <v>53</v>
      </c>
      <c r="B67" s="8"/>
      <c r="C67" s="12">
        <f t="shared" si="10"/>
        <v>306.31169085225076</v>
      </c>
      <c r="D67" s="13">
        <f t="shared" si="8"/>
        <v>275.68052176702571</v>
      </c>
      <c r="E67" s="13">
        <f t="shared" si="11"/>
        <v>241.98623577327811</v>
      </c>
      <c r="F67" s="14"/>
      <c r="G67" s="2"/>
      <c r="H67" s="8"/>
      <c r="I67" s="15">
        <f t="shared" si="12"/>
        <v>441.05896994202141</v>
      </c>
      <c r="J67" s="16">
        <f t="shared" si="5"/>
        <v>396.95307294781929</v>
      </c>
      <c r="K67" s="17">
        <f t="shared" si="13"/>
        <v>348.43658625419692</v>
      </c>
      <c r="L67" s="14"/>
      <c r="M67" s="2"/>
      <c r="N67" s="8"/>
      <c r="O67" s="13">
        <v>11</v>
      </c>
      <c r="P67" s="13">
        <f t="shared" si="7"/>
        <v>12</v>
      </c>
      <c r="Q67" s="13">
        <f t="shared" si="14"/>
        <v>11.027220870681028</v>
      </c>
      <c r="R67" s="34">
        <f t="shared" si="15"/>
        <v>9.6794494309311236</v>
      </c>
      <c r="S67" s="134">
        <f t="shared" si="9"/>
        <v>1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>
      <c r="A68" s="2" t="s">
        <v>59</v>
      </c>
      <c r="B68" s="8"/>
      <c r="C68" s="12">
        <f t="shared" si="10"/>
        <v>410.57242607116785</v>
      </c>
      <c r="D68" s="13">
        <f t="shared" si="8"/>
        <v>369.51518346405106</v>
      </c>
      <c r="E68" s="13">
        <f t="shared" si="11"/>
        <v>324.3522165962226</v>
      </c>
      <c r="F68" s="14"/>
      <c r="G68" s="2"/>
      <c r="H68" s="8"/>
      <c r="I68" s="15">
        <f t="shared" si="12"/>
        <v>499.54309961115348</v>
      </c>
      <c r="J68" s="16">
        <f t="shared" si="5"/>
        <v>449.58878965003817</v>
      </c>
      <c r="K68" s="17">
        <f t="shared" si="13"/>
        <v>394.63904869281129</v>
      </c>
      <c r="L68" s="14"/>
      <c r="M68" s="2"/>
      <c r="N68" s="8"/>
      <c r="O68" s="13">
        <v>14</v>
      </c>
      <c r="P68" s="13">
        <f t="shared" si="7"/>
        <v>16</v>
      </c>
      <c r="Q68" s="13">
        <f t="shared" si="14"/>
        <v>14.780607338562042</v>
      </c>
      <c r="R68" s="34">
        <f t="shared" si="15"/>
        <v>12.974088663848905</v>
      </c>
      <c r="S68" s="134">
        <f t="shared" si="9"/>
        <v>2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>
      <c r="A69" s="2" t="s">
        <v>36</v>
      </c>
      <c r="B69" s="8"/>
      <c r="C69" s="12">
        <f t="shared" si="10"/>
        <v>448.56555425913001</v>
      </c>
      <c r="D69" s="13">
        <f t="shared" si="8"/>
        <v>403.70899883321704</v>
      </c>
      <c r="E69" s="13">
        <f t="shared" si="11"/>
        <v>354.36678786471271</v>
      </c>
      <c r="F69" s="14"/>
      <c r="G69" s="2"/>
      <c r="H69" s="8"/>
      <c r="I69" s="15">
        <f t="shared" si="12"/>
        <v>580.82434059289494</v>
      </c>
      <c r="J69" s="16">
        <f t="shared" si="5"/>
        <v>522.74190653360552</v>
      </c>
      <c r="K69" s="17">
        <f t="shared" si="13"/>
        <v>458.851229068387</v>
      </c>
      <c r="L69" s="14"/>
      <c r="M69" s="2"/>
      <c r="N69" s="8"/>
      <c r="O69" s="13">
        <v>15</v>
      </c>
      <c r="P69" s="13">
        <f t="shared" si="7"/>
        <v>18</v>
      </c>
      <c r="Q69" s="13">
        <f t="shared" si="14"/>
        <v>16.148359953328683</v>
      </c>
      <c r="R69" s="34">
        <f t="shared" si="15"/>
        <v>14.174671514588509</v>
      </c>
      <c r="S69" s="134">
        <f t="shared" si="9"/>
        <v>3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>
      <c r="A70" s="7" t="s">
        <v>321</v>
      </c>
      <c r="B70" s="8"/>
      <c r="C70" s="12">
        <f t="shared" si="10"/>
        <v>294.53023605258761</v>
      </c>
      <c r="D70" s="13">
        <f t="shared" si="8"/>
        <v>265.07721244732886</v>
      </c>
      <c r="E70" s="13">
        <f t="shared" si="11"/>
        <v>232.67888648154423</v>
      </c>
      <c r="F70" s="14"/>
      <c r="G70" s="2"/>
      <c r="H70" s="8"/>
      <c r="I70" s="15">
        <f t="shared" si="12"/>
        <v>438.66279070801716</v>
      </c>
      <c r="J70" s="16">
        <f t="shared" si="5"/>
        <v>394.79651163721547</v>
      </c>
      <c r="K70" s="17">
        <f t="shared" si="13"/>
        <v>346.5436046593336</v>
      </c>
      <c r="L70" s="14"/>
      <c r="M70" s="2"/>
      <c r="N70" s="8"/>
      <c r="O70" s="13">
        <v>11</v>
      </c>
      <c r="P70" s="13">
        <f t="shared" si="7"/>
        <v>12</v>
      </c>
      <c r="Q70" s="13">
        <f t="shared" si="14"/>
        <v>10.603088497893154</v>
      </c>
      <c r="R70" s="34">
        <f t="shared" si="15"/>
        <v>9.3071554592617698</v>
      </c>
      <c r="S70" s="134">
        <f t="shared" si="9"/>
        <v>1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>
      <c r="A71" s="7" t="s">
        <v>322</v>
      </c>
      <c r="B71" s="8"/>
      <c r="C71" s="12">
        <f t="shared" si="10"/>
        <v>173.40407441510843</v>
      </c>
      <c r="D71" s="13">
        <f t="shared" si="8"/>
        <v>156.06366697359758</v>
      </c>
      <c r="E71" s="13">
        <f t="shared" si="11"/>
        <v>136.98921878793567</v>
      </c>
      <c r="F71" s="14"/>
      <c r="G71" s="2"/>
      <c r="H71" s="8"/>
      <c r="I71" s="15">
        <f t="shared" si="12"/>
        <v>230.47108292567171</v>
      </c>
      <c r="J71" s="16">
        <f t="shared" si="5"/>
        <v>207.42397463310454</v>
      </c>
      <c r="K71" s="17">
        <f t="shared" si="13"/>
        <v>182.07215551128067</v>
      </c>
      <c r="L71" s="14"/>
      <c r="M71" s="2"/>
      <c r="N71" s="8"/>
      <c r="O71" s="13">
        <v>6</v>
      </c>
      <c r="P71" s="13">
        <f t="shared" si="7"/>
        <v>7</v>
      </c>
      <c r="Q71" s="13">
        <f t="shared" si="14"/>
        <v>6.2425466789439028</v>
      </c>
      <c r="R71" s="34">
        <f t="shared" si="15"/>
        <v>5.4795687515174265</v>
      </c>
      <c r="S71" s="134">
        <f t="shared" si="9"/>
        <v>1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hDV8IlwtRBs438vftbwBmy8Bmi2cPTCJVAPaoQq1s58WEfluiXTa64j/alNz4LoHXBpyqgv9wNSOYYB0CSFgZA==" saltValue="cf6xjT8YX4irHzQdMaTuwQ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75"/>
  <cols>
    <col min="1" max="1" width="13.28515625" customWidth="1"/>
    <col min="2" max="2" width="13.7109375" customWidth="1"/>
    <col min="3" max="5" width="12.5703125" customWidth="1"/>
    <col min="6" max="6" width="12.85546875" customWidth="1"/>
    <col min="7" max="7" width="11.5703125" customWidth="1"/>
    <col min="8" max="8" width="12.140625" customWidth="1"/>
    <col min="9" max="9" width="15.28515625" customWidth="1"/>
    <col min="10" max="10" width="14.7109375" customWidth="1"/>
    <col min="11" max="11" width="14.85546875" customWidth="1"/>
    <col min="12" max="12" width="14.28515625" customWidth="1"/>
    <col min="13" max="13" width="13.42578125" customWidth="1"/>
    <col min="14" max="14" width="14.140625" customWidth="1"/>
    <col min="15" max="15" width="10.5703125" customWidth="1"/>
    <col min="16" max="16" width="10.5703125" hidden="1" customWidth="1"/>
    <col min="19" max="19" width="11.140625" bestFit="1" customWidth="1"/>
  </cols>
  <sheetData>
    <row r="1" spans="1:19" ht="51.7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5.5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5.5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51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5.5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8.25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5.5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8.25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5.5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51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8.25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5.5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63.7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8.25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5.5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5.5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5.5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5.5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51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5.5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5.5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5.5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5.5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8.25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8.25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5.5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5.5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38.25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5.5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5.5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5.5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5.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5.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38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5.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 ht="25.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5.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5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5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5.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63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5.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 ht="25.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8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5.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9"/>
  <sheetViews>
    <sheetView workbookViewId="0">
      <selection activeCell="A5" sqref="A5"/>
    </sheetView>
  </sheetViews>
  <sheetFormatPr defaultRowHeight="12.75"/>
  <cols>
    <col min="1" max="1" width="125.5703125" customWidth="1"/>
  </cols>
  <sheetData>
    <row r="3" spans="1:1" ht="38.25">
      <c r="A3" s="25" t="s">
        <v>336</v>
      </c>
    </row>
    <row r="4" spans="1:1">
      <c r="A4" s="25"/>
    </row>
    <row r="5" spans="1:1" ht="25.5">
      <c r="A5" s="24" t="s">
        <v>337</v>
      </c>
    </row>
    <row r="7" spans="1:1" ht="89.25">
      <c r="A7" s="24" t="s">
        <v>327</v>
      </c>
    </row>
    <row r="8" spans="1:1">
      <c r="A8" s="24"/>
    </row>
    <row r="9" spans="1:1" ht="76.5">
      <c r="A9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2020-03-06T15:57:06Z</dcterms:modified>
</cp:coreProperties>
</file>