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3\Q1\"/>
    </mc:Choice>
  </mc:AlternateContent>
  <xr:revisionPtr revIDLastSave="0" documentId="14_{BAF513F2-DF36-4045-86D0-B62F18D8EF2E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-120" yWindow="-12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D16" i="10" s="1"/>
  <c r="Q16" i="10" s="1"/>
  <c r="P16" i="10" s="1"/>
  <c r="E16" i="10" l="1"/>
  <c r="R16" i="10" s="1"/>
  <c r="I16" i="10" l="1"/>
  <c r="S16" i="10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<sst xmlns="http://schemas.openxmlformats.org/spreadsheetml/2006/main" count="454" uniqueCount="339">
  <si>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</si>
  <si>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</si>
  <si>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</si>
  <si>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</si>
  <si>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</si>
  <si>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</si>
  <si>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</si>
  <si>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</si>
  <si>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</si>
  <si>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</si>
  <si>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</si>
  <si>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</si>
  <si>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</si>
  <si>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</si>
  <si>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</si>
  <si>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</si>
  <si>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</si>
  <si>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</si>
  <si>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</si>
  <si>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</si>
  <si>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</si>
  <si>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</si>
  <si>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</si>
  <si>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</si>
  <si>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</si>
  <si>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</si>
  <si>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</si>
  <si>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</si>
  <si>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</si>
  <si>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</si>
  <si>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</si>
  <si>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</si>
  <si>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</si>
  <si>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</si>
  <si>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</si>
  <si>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</si>
  <si>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</si>
  <si>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</si>
  <si>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</si>
  <si>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</si>
  <si>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</si>
  <si>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</si>
  <si>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</si>
  <si>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</si>
  <si>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</si>
  <si>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</si>
  <si>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</si>
  <si>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</si>
  <si>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</si>
  <si>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</si>
  <si>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</si>
  <si>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</si>
  <si>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</si>
  <si>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</si>
  <si>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</si>
  <si>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</si>
  <si>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</si>
  <si>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</si>
  <si>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</si>
  <si>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</si>
  <si>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</si>
  <si>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</si>
  <si>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</si>
  <si>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</si>
  <si>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</si>
  <si>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</si>
  <si>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</si>
  <si>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</si>
  <si>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</si>
  <si>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</si>
  <si>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</si>
  <si>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</si>
  <si>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</si>
  <si>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</si>
  <si>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</si>
  <si>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</si>
  <si>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</si>
  <si>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</si>
  <si>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</si>
  <si>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</si>
  <si>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</si>
  <si>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</si>
  <si>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</si>
  <si>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</si>
  <si>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</si>
  <si>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</si>
  <si>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</si>
  <si>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</si>
  <si>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</si>
  <si>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</si>
  <si>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</si>
  <si>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</si>
  <si>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</si>
  <si>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</si>
  <si>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</si>
  <si>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</si>
  <si>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</si>
  <si>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</si>
  <si>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</si>
  <si>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</si>
  <si>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</si>
  <si>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</si>
  <si>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</si>
  <si>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</si>
  <si>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</si>
  <si>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</si>
  <si>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</si>
  <si>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</si>
  <si>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</si>
  <si>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</si>
  <si>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</si>
  <si>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</si>
  <si>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</si>
  <si>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</si>
  <si>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</si>
  <si>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</si>
  <si>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</si>
  <si>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</si>
  <si>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</si>
  <si>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</si>
  <si>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</si>
  <si>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</si>
  <si>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</si>
  <si>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</si>
  <si>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</si>
  <si>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</si>
  <si>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</si>
  <si>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</si>
  <si>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</si>
  <si>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</si>
  <si>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</si>
  <si>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</si>
  <si>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</si>
  <si>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</si>
  <si>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</si>
  <si>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</si>
  <si>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</si>
  <si>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</si>
  <si>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</si>
  <si>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</si>
  <si>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</si>
  <si>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</si>
  <si>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</si>
  <si>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</si>
  <si>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</si>
  <si>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</si>
  <si>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</si>
  <si>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</si>
  <si>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</si>
  <si>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</si>
  <si>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</si>
  <si>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</si>
  <si>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</si>
  <si>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</si>
  <si>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</si>
  <si>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</si>
  <si>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</si>
  <si>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</si>
  <si>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</si>
  <si>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</si>
  <si>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</si>
  <si>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</si>
  <si>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</si>
  <si>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</si>
  <si>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</si>
  <si>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</si>
  <si>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</si>
  <si>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</si>
  <si>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</si>
  <si>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</si>
  <si>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</si>
  <si>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</si>
  <si>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</si>
  <si>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</si>
  <si>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</si>
  <si>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</si>
  <si>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</si>
  <si>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</si>
  <si>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</si>
  <si>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</si>
  <si>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</si>
  <si>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</si>
  <si>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</si>
  <si>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</si>
  <si>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</si>
  <si>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</si>
  <si>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</si>
  <si>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</si>
  <si>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</si>
  <si>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</si>
  <si>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</si>
  <si>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</si>
  <si>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</si>
  <si>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</si>
  <si>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</si>
  <si>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</si>
  <si>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</si>
  <si>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</si>
  <si>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</si>
  <si>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</si>
  <si>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</si>
  <si>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</si>
  <si>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</si>
  <si>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</si>
  <si>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</si>
  <si>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</si>
  <si>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</si>
  <si>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</si>
  <si>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</si>
  <si>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</si>
  <si>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</si>
  <si>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</si>
  <si>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</si>
  <si>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</si>
  <si>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</si>
  <si>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</si>
  <si>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</si>
  <si>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</si>
  <si>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</si>
  <si>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</si>
  <si>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</si>
  <si>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</si>
  <si>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</si>
  <si>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</si>
  <si>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</si>
  <si>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</si>
  <si>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</si>
  <si>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</si>
  <si>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</si>
  <si>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</si>
  <si>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</si>
  <si>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</si>
  <si>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</si>
  <si>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</si>
  <si>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</si>
  <si>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</si>
  <si>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</si>
  <si>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</si>
  <si>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</si>
  <si>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</si>
  <si>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</si>
  <si>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</si>
  <si>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</si>
  <si>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</si>
  <si>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</si>
  <si>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</si>
  <si>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</si>
  <si>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</si>
  <si>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</si>
  <si>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</si>
  <si>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</si>
  <si>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</si>
  <si>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</si>
  <si>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</si>
  <si>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</si>
  <si>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</si>
  <si>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</si>
  <si>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</si>
  <si>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</si>
  <si>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</si>
  <si>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</si>
  <si>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</si>
  <si>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</si>
  <si>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</si>
  <si>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</si>
  <si>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</si>
  <si>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</si>
  <si>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</si>
  <si>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</si>
  <si>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</si>
  <si>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</si>
  <si>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</si>
  <si>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</si>
  <si>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</si>
  <si>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</si>
  <si>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</si>
  <si>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</si>
  <si>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</si>
  <si>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</si>
  <si>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</si>
  <si>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</si>
  <si>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</si>
  <si>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</si>
  <si>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</si>
  <si>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</si>
  <si>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</si>
  <si>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</si>
  <si>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</si>
  <si>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</si>
  <si>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</si>
  <si>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</si>
  <si>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</si>
  <si>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</si>
  <si>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</si>
  <si>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</si>
  <si>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</si>
  <si>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</si>
  <si>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</si>
  <si>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</si>
  <si>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</si>
  <si>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</si>
  <si>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</si>
  <si>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</si>
  <si>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</si>
  <si>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</si>
  <si>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</si>
  <si>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</si>
  <si>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</si>
  <si>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</si>
  <si>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</si>
  <si>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</si>
  <si>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</si>
  <si>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</si>
  <si>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</si>
  <si>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</si>
  <si>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</si>
  <si>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</si>
  <si>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</si>
  <si>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</si>
  <si>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</si>
  <si>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</si>
  <si>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</si>
  <si>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</si>
  <si>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</si>
  <si>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</si>
  <si>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</si>
  <si>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</si>
  <si>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</si>
  <si>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</si>
  <si>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</si>
  <si>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</si>
  <si>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</si>
  <si>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</si>
  <si>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</si>
  <si>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 </t>
    </r>
  </si>
  <si>
    <r>
      <t>BAF</t>
    </r>
    <r>
      <rPr>
        <sz val="10"/>
        <color theme="1"/>
        <rFont val="Arial"/>
        <family val="2"/>
      </rPr>
      <t xml:space="preserve"> [EUR/CBM] </t>
    </r>
  </si>
  <si>
    <t>BAF Q1 2023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</si>
  <si>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September 1 2022 - November 30 2022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</si>
  <si>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January 1, 2023 until further notice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</si>
</sst>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4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0" fontId="0" fillId="2" borderId="9" xfId="0" applyFill="1" applyBorder="1"/>
    <xf numFmtId="164" fontId="7" fillId="2" borderId="0" xfId="1" applyNumberFormat="1" applyFont="1" applyFill="1" applyBorder="1" applyProtection="1"/>
    <xf numFmtId="0" fontId="7" fillId="2" borderId="0" xfId="0" applyFont="1" applyFill="1"/>
    <xf numFmtId="164" fontId="4" fillId="2" borderId="0" xfId="1" applyNumberFormat="1" applyFont="1" applyFill="1" applyBorder="1" applyProtection="1"/>
    <xf numFmtId="0" fontId="0" fillId="2" borderId="11" xfId="0" applyFill="1" applyBorder="1"/>
    <xf numFmtId="0" fontId="0" fillId="2" borderId="4" xfId="0" applyFill="1" applyBorder="1"/>
    <xf numFmtId="0" fontId="7" fillId="2" borderId="4" xfId="0" applyFont="1" applyFill="1" applyBorder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/>
    <xf numFmtId="1" fontId="7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1" fontId="0" fillId="2" borderId="0" xfId="0" applyNumberFormat="1" applyFill="1"/>
    <xf numFmtId="0" fontId="13" fillId="2" borderId="1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Protection="1">
      <protection locked="0"/>
    </xf>
    <xf numFmtId="3" fontId="0" fillId="5" borderId="0" xfId="0" applyNumberFormat="1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Protection="1">
      <protection locked="0"/>
    </xf>
    <xf numFmtId="166" fontId="0" fillId="2" borderId="0" xfId="0" applyNumberForma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Protection="1">
      <protection locked="0"/>
    </xf>
    <xf numFmtId="164" fontId="0" fillId="5" borderId="0" xfId="0" applyNumberFormat="1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0" fontId="0" fillId="5" borderId="0" xfId="0" applyFill="1"/>
    <xf numFmtId="3" fontId="0" fillId="5" borderId="0" xfId="0" applyNumberFormat="1" applyFill="1"/>
    <xf numFmtId="164" fontId="4" fillId="2" borderId="10" xfId="1" applyNumberFormat="1" applyFont="1" applyFill="1" applyBorder="1" applyProtection="1"/>
    <xf numFmtId="0" fontId="0" fillId="2" borderId="10" xfId="0" applyFill="1" applyBorder="1"/>
    <xf numFmtId="3" fontId="0" fillId="2" borderId="10" xfId="0" applyNumberFormat="1" applyFill="1" applyBorder="1"/>
    <xf numFmtId="3" fontId="0" fillId="2" borderId="0" xfId="0" applyNumberForma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6" fillId="2" borderId="7" xfId="0" applyFont="1" applyFill="1" applyBorder="1"/>
    <xf numFmtId="0" fontId="0" fillId="2" borderId="7" xfId="0" applyFill="1" applyBorder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/>
    <xf numFmtId="0" fontId="0" fillId="2" borderId="1" xfId="0" applyFill="1" applyBorder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/>
    <xf numFmtId="0" fontId="0" fillId="2" borderId="6" xfId="0" applyFill="1" applyBorder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Alignment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Border="1"/>
    <xf numFmtId="0" fontId="0" fillId="0" borderId="4" xfId="0" applyBorder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Border="1"/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  <sheetName val="Provision_vs_Allocation1"/>
      <sheetName val="Slot_Summary1"/>
      <sheetName val="Days_Check1"/>
      <sheetName val="Slot_days_working1"/>
      <sheetName val="eur_service1"/>
      <sheetName val="na_service1"/>
      <sheetName val="End04_over_under_provision_FSC1"/>
      <sheetName val="FE_Non-D_Frt_gap_analysis"/>
      <sheetName val="utilization_"/>
      <sheetName val="svc_scope"/>
      <sheetName val="FAK_Rate_forecast"/>
      <sheetName val="L,M,S_portfolio"/>
      <sheetName val="Total_Frt_Transition"/>
      <sheetName val="Reefer_volume_forecast"/>
      <sheetName val="SD_Forecast"/>
      <sheetName val="Non-Domi_utilization_for_FY2019"/>
      <sheetName val="FE_Non-D_Frt_gap_analysis_"/>
      <sheetName val="FY2019_Summary"/>
      <sheetName val="LW_Domi"/>
      <sheetName val="LW_Non-Domi"/>
      <sheetName val="LE_Domi"/>
      <sheetName val="LE_Non-Domi"/>
      <sheetName val="LN_Domi"/>
      <sheetName val="LN_Non-Domi_"/>
      <sheetName val="FE_Domi_"/>
      <sheetName val="FE_Non-Domi_"/>
      <sheetName val="FW_Domi_"/>
      <sheetName val="FW_Non-Domi_"/>
      <sheetName val="EF_Domi__"/>
      <sheetName val="EF_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O166"/>
  <sheetViews>
    <sheetView tabSelected="1" zoomScale="90" zoomScaleNormal="90" zoomScaleSheetLayoutView="90" workbookViewId="0">
      <selection activeCell="AG5" sqref="AG5"/>
    </sheetView>
  </sheetViews>
  <sheetFormatPr defaultColWidth="9.140625" defaultRowHeight="12.75"/>
  <cols>
    <col min="1" max="1" width="77" style="38" customWidth="1"/>
    <col min="2" max="2" width="1.42578125" style="38" customWidth="1"/>
    <col min="3" max="4" width="10.85546875" style="101" customWidth="1"/>
    <col min="5" max="5" width="11.28515625" style="101" customWidth="1"/>
    <col min="6" max="8" width="1.140625" style="38" customWidth="1"/>
    <col min="9" max="11" width="10.42578125" style="101" customWidth="1"/>
    <col min="12" max="12" width="5" style="101" customWidth="1"/>
    <col min="13" max="14" width="1.140625" style="101" customWidth="1"/>
    <col min="15" max="15" width="12.85546875" style="101" hidden="1" customWidth="1"/>
    <col min="16" max="17" width="12.85546875" style="101" customWidth="1"/>
    <col min="18" max="18" width="12.140625" style="38" hidden="1" customWidth="1"/>
    <col min="19" max="19" width="5.28515625" style="39" hidden="1" customWidth="1"/>
    <col min="20" max="20" width="1.28515625" style="38" customWidth="1"/>
    <col min="21" max="21" width="3.7109375" style="38" customWidth="1"/>
    <col min="22" max="22" width="1.42578125" style="38" customWidth="1"/>
    <col min="23" max="23" width="20.5703125" style="84" hidden="1" customWidth="1"/>
    <col min="24" max="24" width="21.7109375" style="38" hidden="1" customWidth="1"/>
    <col min="25" max="25" width="18.42578125" style="38" hidden="1" customWidth="1"/>
    <col min="26" max="26" width="9.140625" style="38" hidden="1" customWidth="1"/>
    <col min="27" max="27" width="15.7109375" style="38" hidden="1" customWidth="1"/>
    <col min="28" max="28" width="9.140625" style="38" hidden="1" customWidth="1"/>
    <col min="29" max="29" width="12.85546875" style="85" hidden="1" customWidth="1"/>
    <col min="30" max="30" width="14.140625" style="85" hidden="1" customWidth="1"/>
    <col min="31" max="31" width="9.140625" style="86" hidden="1" customWidth="1"/>
    <col min="32" max="32" width="5.28515625" style="38" hidden="1" customWidth="1"/>
    <col min="33" max="37" width="9.140625" style="38" customWidth="1"/>
    <col min="38" max="16384" width="9.140625" style="38"/>
  </cols>
  <sheetData>
    <row r="1" spans="1:35" ht="4.5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  <c r="T1" s="102"/>
      <c r="U1" s="102"/>
      <c r="V1" s="102"/>
      <c r="W1" s="38"/>
      <c r="AC1" s="38"/>
      <c r="AD1" s="38"/>
      <c r="AE1" s="38"/>
    </row>
    <row r="2" spans="1:35">
      <c r="A2" s="104"/>
      <c r="B2" s="104"/>
      <c r="C2" s="104"/>
      <c r="D2" s="104"/>
      <c r="E2" s="104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  <c r="R2" s="105"/>
      <c r="S2" s="106"/>
      <c r="T2" s="105"/>
      <c r="U2" s="105"/>
      <c r="V2" s="105"/>
      <c r="W2" s="41"/>
      <c r="X2" s="40"/>
      <c r="Y2" s="40"/>
      <c r="Z2" s="40"/>
      <c r="AA2" s="40"/>
      <c r="AB2" s="40"/>
      <c r="AC2" s="42"/>
      <c r="AD2" s="42"/>
      <c r="AE2" s="40"/>
    </row>
    <row r="3" spans="1:35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07"/>
      <c r="T3" s="2"/>
      <c r="U3" s="2"/>
      <c r="V3" s="2"/>
      <c r="W3" s="45"/>
      <c r="X3" s="1"/>
      <c r="Y3" s="1"/>
      <c r="Z3" s="1"/>
      <c r="AA3" s="1"/>
      <c r="AB3" s="1"/>
      <c r="AC3" s="46"/>
      <c r="AD3" s="46"/>
      <c r="AE3" s="1"/>
    </row>
    <row r="4" spans="1:35">
      <c r="A4" s="2"/>
      <c r="B4" s="2"/>
      <c r="C4" s="2"/>
      <c r="D4" s="2"/>
      <c r="E4" s="2"/>
      <c r="F4" s="108"/>
      <c r="G4" s="109"/>
      <c r="H4" s="2"/>
      <c r="I4" s="2"/>
      <c r="J4" s="2"/>
      <c r="K4" s="108"/>
      <c r="L4" s="108"/>
      <c r="M4" s="108"/>
      <c r="N4" s="108"/>
      <c r="O4" s="108"/>
      <c r="P4" s="108"/>
      <c r="Q4" s="108"/>
      <c r="R4" s="108"/>
      <c r="S4" s="110"/>
      <c r="T4" s="108"/>
      <c r="U4" s="108"/>
      <c r="V4" s="2"/>
      <c r="W4" s="1"/>
      <c r="X4" s="1"/>
      <c r="Y4" s="1"/>
      <c r="Z4" s="1"/>
      <c r="AA4" s="1"/>
      <c r="AB4" s="1"/>
      <c r="AC4" s="1"/>
      <c r="AD4" s="1"/>
      <c r="AE4" s="1"/>
    </row>
    <row r="5" spans="1:35" ht="41.45" customHeight="1">
      <c r="A5" s="111" t="s">
        <v>336</v>
      </c>
      <c r="B5" s="112"/>
      <c r="C5" s="113"/>
      <c r="D5" s="113"/>
      <c r="E5" s="113"/>
      <c r="F5" s="113"/>
      <c r="G5" s="113"/>
      <c r="H5" s="11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  <c r="T5" s="113"/>
      <c r="U5" s="113"/>
      <c r="V5" s="2"/>
      <c r="W5" s="48"/>
      <c r="X5" s="49"/>
      <c r="Y5" s="1"/>
      <c r="Z5" s="1"/>
      <c r="AA5" s="1"/>
      <c r="AB5" s="1"/>
      <c r="AC5" s="1"/>
      <c r="AD5" s="1"/>
      <c r="AE5" s="1"/>
    </row>
    <row r="6" spans="1:35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15"/>
      <c r="T6" s="6"/>
      <c r="U6" s="116"/>
      <c r="V6" s="2"/>
      <c r="W6" s="45"/>
      <c r="X6" s="1"/>
      <c r="Y6" s="1"/>
      <c r="Z6" s="1"/>
      <c r="AA6" s="1"/>
      <c r="AB6" s="51"/>
      <c r="AC6" s="46"/>
      <c r="AD6" s="46"/>
      <c r="AE6" s="1"/>
    </row>
    <row r="7" spans="1:35" ht="7.5" customHeight="1">
      <c r="A7" s="7"/>
      <c r="B7" s="117"/>
      <c r="C7" s="118"/>
      <c r="D7" s="118"/>
      <c r="E7" s="118"/>
      <c r="F7" s="116"/>
      <c r="G7" s="2"/>
      <c r="H7" s="117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  <c r="T7" s="118"/>
      <c r="U7" s="11"/>
      <c r="V7" s="2"/>
      <c r="W7" s="45"/>
      <c r="X7" s="1"/>
      <c r="Y7" s="1"/>
      <c r="Z7" s="1"/>
      <c r="AA7" s="1"/>
      <c r="AB7" s="51"/>
      <c r="AC7" s="46"/>
      <c r="AD7" s="46"/>
      <c r="AE7" s="1"/>
    </row>
    <row r="8" spans="1:35">
      <c r="A8" s="7" t="s">
        <v>337</v>
      </c>
      <c r="B8" s="8"/>
      <c r="C8" s="145" t="s">
        <v>42</v>
      </c>
      <c r="D8" s="145"/>
      <c r="E8" s="145"/>
      <c r="F8" s="11"/>
      <c r="G8" s="2"/>
      <c r="H8" s="8"/>
      <c r="I8" s="148" t="s">
        <v>43</v>
      </c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20"/>
      <c r="U8" s="121"/>
      <c r="V8" s="2"/>
      <c r="W8" s="46"/>
      <c r="X8" s="46"/>
      <c r="Y8" s="48"/>
      <c r="Z8" s="1"/>
      <c r="AA8" s="1"/>
      <c r="AB8" s="1"/>
      <c r="AC8" s="53"/>
      <c r="AD8" s="1"/>
      <c r="AE8" s="48"/>
    </row>
    <row r="9" spans="1:35" ht="21" customHeight="1">
      <c r="A9" s="7" t="s">
        <v>338</v>
      </c>
      <c r="B9" s="8"/>
      <c r="C9" s="2" t="s">
        <v>66</v>
      </c>
      <c r="D9" s="2"/>
      <c r="E9" s="18">
        <v>661</v>
      </c>
      <c r="F9" s="121"/>
      <c r="G9" s="2"/>
      <c r="H9" s="8"/>
      <c r="I9" s="2" t="s">
        <v>44</v>
      </c>
      <c r="J9" s="20">
        <v>0.97</v>
      </c>
      <c r="K9" s="34" t="s">
        <v>325</v>
      </c>
      <c r="L9" s="20">
        <v>0.84</v>
      </c>
      <c r="M9" s="125"/>
      <c r="N9" s="125"/>
      <c r="O9" s="35"/>
      <c r="P9" s="35"/>
      <c r="Q9" s="35"/>
      <c r="R9" s="54"/>
      <c r="S9" s="55"/>
      <c r="T9" s="54"/>
      <c r="U9" s="19"/>
      <c r="V9" s="2"/>
      <c r="W9" s="46"/>
      <c r="X9" s="46"/>
      <c r="Y9" s="56"/>
      <c r="Z9" s="1"/>
      <c r="AA9" s="1"/>
      <c r="AB9" s="1"/>
      <c r="AC9" s="53"/>
      <c r="AD9" s="1"/>
      <c r="AE9" s="48"/>
    </row>
    <row r="10" spans="1:35" hidden="1">
      <c r="A10" s="7"/>
      <c r="B10" s="8"/>
      <c r="C10" s="2" t="s">
        <v>2</v>
      </c>
      <c r="D10" s="2"/>
      <c r="E10" s="18">
        <v>1102</v>
      </c>
      <c r="F10" s="121"/>
      <c r="G10" s="2"/>
      <c r="H10" s="8"/>
      <c r="I10" s="2"/>
      <c r="J10" s="43"/>
      <c r="K10" s="6"/>
      <c r="L10" s="43"/>
      <c r="M10" s="6"/>
      <c r="N10" s="6"/>
      <c r="O10" s="6"/>
      <c r="P10" s="6"/>
      <c r="Q10" s="43"/>
      <c r="R10" s="54"/>
      <c r="S10" s="55"/>
      <c r="T10" s="54"/>
      <c r="U10" s="19"/>
      <c r="V10" s="2"/>
      <c r="W10" s="46"/>
      <c r="X10" s="46"/>
      <c r="Y10" s="48"/>
      <c r="Z10" s="1"/>
      <c r="AA10" s="1"/>
      <c r="AB10" s="1"/>
      <c r="AC10" s="53"/>
      <c r="AD10" s="1"/>
      <c r="AE10" s="1"/>
    </row>
    <row r="11" spans="1:35">
      <c r="A11" s="122"/>
      <c r="B11" s="123"/>
      <c r="C11" s="113"/>
      <c r="D11" s="113"/>
      <c r="E11" s="47"/>
      <c r="F11" s="124"/>
      <c r="G11" s="6"/>
      <c r="H11" s="123"/>
      <c r="I11" s="113"/>
      <c r="J11" s="47"/>
      <c r="K11" s="113"/>
      <c r="L11" s="47"/>
      <c r="M11" s="113"/>
      <c r="N11" s="113"/>
      <c r="O11" s="113"/>
      <c r="P11" s="113"/>
      <c r="Q11" s="47"/>
      <c r="R11" s="58"/>
      <c r="S11" s="59"/>
      <c r="T11" s="58"/>
      <c r="U11" s="19"/>
      <c r="V11" s="2"/>
      <c r="W11" s="46"/>
      <c r="X11" s="46"/>
      <c r="Y11" s="60"/>
      <c r="Z11" s="1"/>
      <c r="AA11" s="1"/>
      <c r="AB11" s="1"/>
      <c r="AC11" s="61"/>
      <c r="AD11" s="61"/>
      <c r="AE11" s="48"/>
    </row>
    <row r="12" spans="1:35">
      <c r="A12" s="104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3"/>
      <c r="R12" s="1"/>
      <c r="S12" s="44"/>
      <c r="T12" s="1"/>
      <c r="U12" s="19"/>
      <c r="V12" s="2"/>
      <c r="W12" s="45"/>
      <c r="X12" s="1"/>
      <c r="Y12" s="1"/>
      <c r="Z12" s="1"/>
      <c r="AA12" s="1"/>
      <c r="AB12" s="1"/>
      <c r="AC12" s="62"/>
      <c r="AD12" s="62"/>
      <c r="AE12" s="48"/>
    </row>
    <row r="13" spans="1:35" ht="14.2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4" t="s">
        <v>68</v>
      </c>
      <c r="T13" s="1"/>
      <c r="U13" s="19"/>
      <c r="V13" s="2"/>
      <c r="W13" s="63"/>
      <c r="X13" s="63"/>
      <c r="Y13" s="1"/>
      <c r="Z13" s="1"/>
      <c r="AA13" s="1"/>
      <c r="AB13" s="1"/>
      <c r="AC13" s="1"/>
      <c r="AD13" s="1"/>
      <c r="AE13" s="1"/>
    </row>
    <row r="14" spans="1:35" ht="6" customHeight="1">
      <c r="A14" s="7"/>
      <c r="B14" s="8"/>
      <c r="C14" s="147"/>
      <c r="D14" s="147"/>
      <c r="E14" s="147"/>
      <c r="F14" s="5"/>
      <c r="G14" s="5"/>
      <c r="H14" s="5"/>
      <c r="I14" s="147"/>
      <c r="J14" s="147"/>
      <c r="K14" s="147"/>
      <c r="L14" s="5"/>
      <c r="M14" s="5"/>
      <c r="N14" s="5"/>
      <c r="O14" s="147"/>
      <c r="P14" s="147"/>
      <c r="Q14" s="147"/>
      <c r="R14" s="147"/>
      <c r="S14" s="147"/>
      <c r="T14" s="1"/>
      <c r="U14" s="19"/>
      <c r="V14" s="2"/>
      <c r="W14" s="52"/>
      <c r="X14" s="146"/>
      <c r="Y14" s="146"/>
      <c r="Z14" s="146"/>
      <c r="AA14" s="146"/>
      <c r="AB14" s="146"/>
      <c r="AC14" s="146"/>
      <c r="AD14" s="146"/>
      <c r="AE14" s="50"/>
    </row>
    <row r="15" spans="1:35" ht="69.75" customHeight="1">
      <c r="A15" s="65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334</v>
      </c>
      <c r="Q15" s="10" t="s">
        <v>335</v>
      </c>
      <c r="R15" s="10" t="s">
        <v>324</v>
      </c>
      <c r="S15" s="126" t="s">
        <v>326</v>
      </c>
      <c r="T15" s="11"/>
      <c r="U15" s="2"/>
      <c r="V15" s="9"/>
      <c r="W15" s="21"/>
      <c r="X15" s="66" t="s">
        <v>3</v>
      </c>
      <c r="Y15" s="66" t="s">
        <v>60</v>
      </c>
      <c r="Z15" s="66" t="s">
        <v>62</v>
      </c>
      <c r="AA15" s="66" t="s">
        <v>63</v>
      </c>
      <c r="AB15" s="66" t="s">
        <v>65</v>
      </c>
      <c r="AC15" s="66" t="s">
        <v>64</v>
      </c>
      <c r="AD15" s="66" t="s">
        <v>61</v>
      </c>
      <c r="AE15" s="67"/>
    </row>
    <row r="16" spans="1:35">
      <c r="A16" s="7" t="s">
        <v>47</v>
      </c>
      <c r="B16" s="8"/>
      <c r="C16" s="12">
        <f>$E$9*((AA16*W16)/(Z16*2*AC16))+$E$10*((AA16*X16+AB16*Y16))/(Z16*2*AC16)</f>
        <v>242.29468868311619</v>
      </c>
      <c r="D16" s="13">
        <f>C16*$J$9</f>
        <v>235.02584802262271</v>
      </c>
      <c r="E16" s="13">
        <f>C16*$L$9</f>
        <v>203.52753849381759</v>
      </c>
      <c r="F16" s="14"/>
      <c r="G16" s="2"/>
      <c r="H16" s="8"/>
      <c r="I16" s="15">
        <f t="shared" ref="I16:I47" si="0">C16*AD16</f>
        <v>345.16486846183506</v>
      </c>
      <c r="J16" s="16">
        <f>I16*$J$9</f>
        <v>334.80992240797997</v>
      </c>
      <c r="K16" s="17">
        <f>I16*$L$9</f>
        <v>289.93848950794143</v>
      </c>
      <c r="L16" s="14"/>
      <c r="M16" s="2"/>
      <c r="N16" s="8"/>
      <c r="O16" s="13">
        <v>7</v>
      </c>
      <c r="P16" s="13">
        <f>ROUND((Q16/$J$9),0)</f>
        <v>10</v>
      </c>
      <c r="Q16" s="13">
        <f>D16/25</f>
        <v>9.4010339209049079</v>
      </c>
      <c r="R16" s="34">
        <f>E16/25</f>
        <v>8.1411015397527038</v>
      </c>
      <c r="S16" s="127">
        <f>P16-O16</f>
        <v>3</v>
      </c>
      <c r="T16" s="14"/>
      <c r="U16" s="2"/>
      <c r="V16" s="8"/>
      <c r="W16" s="68">
        <v>18.108970390005741</v>
      </c>
      <c r="X16" s="69">
        <v>11.46672181052441</v>
      </c>
      <c r="Y16" s="69">
        <v>7.1503814923024338</v>
      </c>
      <c r="Z16" s="69">
        <v>4560</v>
      </c>
      <c r="AA16" s="70">
        <v>59.33964041216452</v>
      </c>
      <c r="AB16" s="71">
        <v>11</v>
      </c>
      <c r="AC16" s="72">
        <v>0.7</v>
      </c>
      <c r="AD16" s="73">
        <v>1.4245663837611275</v>
      </c>
      <c r="AE16" s="74"/>
      <c r="AH16" s="75"/>
      <c r="AI16" s="76"/>
    </row>
    <row r="17" spans="1:35">
      <c r="A17" s="7" t="s">
        <v>48</v>
      </c>
      <c r="B17" s="8"/>
      <c r="C17" s="12">
        <f t="shared" ref="C17:C47" si="1">$E$9*((AA17*W17)/(Z17*2*AC17))+$E$10*((AA17*X17+AB17*Y17))/(Z17*2*AC17)</f>
        <v>252.83248300910529</v>
      </c>
      <c r="D17" s="13">
        <f>C17*$J$9</f>
        <v>245.24750851883212</v>
      </c>
      <c r="E17" s="13">
        <f t="shared" ref="E17:E47" si="2">C17*$L$9</f>
        <v>212.37928572764844</v>
      </c>
      <c r="F17" s="14"/>
      <c r="G17" s="2"/>
      <c r="H17" s="8"/>
      <c r="I17" s="15">
        <f t="shared" si="0"/>
        <v>376.10966655633257</v>
      </c>
      <c r="J17" s="16">
        <f t="shared" ref="J17:J71" si="3">I17*$J$9</f>
        <v>364.8263765596426</v>
      </c>
      <c r="K17" s="17">
        <f t="shared" ref="K17:K47" si="4">I17*$L$9</f>
        <v>315.93211990731936</v>
      </c>
      <c r="L17" s="14"/>
      <c r="M17" s="2"/>
      <c r="N17" s="8"/>
      <c r="O17" s="13">
        <v>9</v>
      </c>
      <c r="P17" s="13">
        <f t="shared" ref="P17:P71" si="5">ROUND((Q17/$J$9),0)</f>
        <v>10</v>
      </c>
      <c r="Q17" s="13">
        <f>D17/25</f>
        <v>9.8099003407532841</v>
      </c>
      <c r="R17" s="34">
        <f t="shared" ref="R17:R48" si="6">E17/25</f>
        <v>8.4951714291059375</v>
      </c>
      <c r="S17" s="127">
        <f>P17-O17</f>
        <v>1</v>
      </c>
      <c r="T17" s="14"/>
      <c r="U17" s="2"/>
      <c r="V17" s="8"/>
      <c r="W17" s="77">
        <v>27.071033391499359</v>
      </c>
      <c r="X17" s="69">
        <v>9.0295927178527737</v>
      </c>
      <c r="Y17" s="69">
        <v>10.87925938751769</v>
      </c>
      <c r="Z17" s="69">
        <v>4660</v>
      </c>
      <c r="AA17" s="70">
        <v>54.502585258712863</v>
      </c>
      <c r="AB17" s="71">
        <v>11</v>
      </c>
      <c r="AC17" s="72">
        <v>0.7</v>
      </c>
      <c r="AD17" s="73">
        <v>1.4875844356707428</v>
      </c>
      <c r="AE17" s="67"/>
      <c r="AH17" s="75"/>
      <c r="AI17" s="76"/>
    </row>
    <row r="18" spans="1:35">
      <c r="A18" s="7" t="s">
        <v>54</v>
      </c>
      <c r="B18" s="8"/>
      <c r="C18" s="12">
        <f t="shared" si="1"/>
        <v>537.00997581910588</v>
      </c>
      <c r="D18" s="13">
        <f t="shared" ref="D18:D71" si="7">C18*$J$9</f>
        <v>520.89967654453267</v>
      </c>
      <c r="E18" s="13">
        <f t="shared" si="2"/>
        <v>451.08837968804892</v>
      </c>
      <c r="F18" s="14"/>
      <c r="G18" s="2"/>
      <c r="H18" s="8"/>
      <c r="I18" s="15">
        <f t="shared" si="0"/>
        <v>772.83276192869141</v>
      </c>
      <c r="J18" s="16">
        <f t="shared" si="3"/>
        <v>749.64777907083067</v>
      </c>
      <c r="K18" s="17">
        <f t="shared" si="4"/>
        <v>649.17952002010077</v>
      </c>
      <c r="L18" s="14"/>
      <c r="M18" s="2"/>
      <c r="N18" s="8"/>
      <c r="O18" s="13">
        <v>9</v>
      </c>
      <c r="P18" s="13">
        <f t="shared" si="5"/>
        <v>21</v>
      </c>
      <c r="Q18" s="13">
        <f t="shared" ref="Q18:Q48" si="8">D18/25</f>
        <v>20.835987061781307</v>
      </c>
      <c r="R18" s="34">
        <f t="shared" si="6"/>
        <v>18.043535187521957</v>
      </c>
      <c r="S18" s="127">
        <f t="shared" ref="S18:S71" si="9">P18-O18</f>
        <v>12</v>
      </c>
      <c r="T18" s="14"/>
      <c r="U18" s="2"/>
      <c r="V18" s="8"/>
      <c r="W18" s="77">
        <v>26.541666666666661</v>
      </c>
      <c r="X18" s="69">
        <v>36.041666666666657</v>
      </c>
      <c r="Y18" s="69">
        <v>14.416666666666661</v>
      </c>
      <c r="Z18" s="69">
        <v>4930</v>
      </c>
      <c r="AA18" s="70">
        <v>61.675921022670863</v>
      </c>
      <c r="AB18" s="71">
        <v>11</v>
      </c>
      <c r="AC18" s="72">
        <v>0.7</v>
      </c>
      <c r="AD18" s="73">
        <v>1.4391404195981332</v>
      </c>
      <c r="AE18" s="67"/>
      <c r="AH18" s="75"/>
      <c r="AI18" s="76"/>
    </row>
    <row r="19" spans="1:35">
      <c r="A19" s="7" t="s">
        <v>55</v>
      </c>
      <c r="B19" s="8"/>
      <c r="C19" s="12">
        <f t="shared" si="1"/>
        <v>383.15991585088818</v>
      </c>
      <c r="D19" s="13">
        <f t="shared" si="7"/>
        <v>371.66511837536154</v>
      </c>
      <c r="E19" s="13">
        <f t="shared" si="2"/>
        <v>321.85432931474605</v>
      </c>
      <c r="F19" s="14"/>
      <c r="G19" s="2"/>
      <c r="H19" s="8"/>
      <c r="I19" s="15">
        <f t="shared" si="0"/>
        <v>567.79320901228584</v>
      </c>
      <c r="J19" s="16">
        <f t="shared" si="3"/>
        <v>550.75941274191723</v>
      </c>
      <c r="K19" s="17">
        <f t="shared" si="4"/>
        <v>476.9462955703201</v>
      </c>
      <c r="L19" s="14"/>
      <c r="M19" s="2"/>
      <c r="N19" s="8"/>
      <c r="O19" s="13">
        <v>11</v>
      </c>
      <c r="P19" s="13">
        <f t="shared" si="5"/>
        <v>15</v>
      </c>
      <c r="Q19" s="13">
        <f t="shared" si="8"/>
        <v>14.866604735014462</v>
      </c>
      <c r="R19" s="34">
        <f t="shared" si="6"/>
        <v>12.874173172589842</v>
      </c>
      <c r="S19" s="127">
        <f t="shared" si="9"/>
        <v>4</v>
      </c>
      <c r="T19" s="14"/>
      <c r="U19" s="2"/>
      <c r="V19" s="8"/>
      <c r="W19" s="77">
        <v>59.039366758662993</v>
      </c>
      <c r="X19" s="69">
        <v>3.7595573954819579</v>
      </c>
      <c r="Y19" s="69">
        <v>16.22530154349381</v>
      </c>
      <c r="Z19" s="69">
        <v>8150</v>
      </c>
      <c r="AA19" s="70">
        <v>95.062205862268129</v>
      </c>
      <c r="AB19" s="71">
        <v>15</v>
      </c>
      <c r="AC19" s="72">
        <v>0.7</v>
      </c>
      <c r="AD19" s="73">
        <v>1.4818700639689308</v>
      </c>
      <c r="AE19" s="67"/>
      <c r="AH19" s="75"/>
      <c r="AI19" s="76"/>
    </row>
    <row r="20" spans="1:35">
      <c r="A20" s="7" t="s">
        <v>15</v>
      </c>
      <c r="B20" s="8"/>
      <c r="C20" s="12">
        <f t="shared" si="1"/>
        <v>619.2230779910833</v>
      </c>
      <c r="D20" s="13">
        <f t="shared" si="7"/>
        <v>600.64638565135078</v>
      </c>
      <c r="E20" s="13">
        <f t="shared" si="2"/>
        <v>520.14738551250991</v>
      </c>
      <c r="F20" s="14"/>
      <c r="G20" s="2"/>
      <c r="H20" s="8"/>
      <c r="I20" s="15">
        <f t="shared" si="0"/>
        <v>868.04254078890119</v>
      </c>
      <c r="J20" s="16">
        <f t="shared" si="3"/>
        <v>842.00126456523412</v>
      </c>
      <c r="K20" s="17">
        <f t="shared" si="4"/>
        <v>729.15573426267702</v>
      </c>
      <c r="L20" s="14"/>
      <c r="M20" s="2"/>
      <c r="N20" s="8"/>
      <c r="O20" s="13">
        <v>19</v>
      </c>
      <c r="P20" s="13">
        <f>ROUND((Q20/$J$9),0)</f>
        <v>25</v>
      </c>
      <c r="Q20" s="13">
        <f t="shared" si="8"/>
        <v>24.025855426054033</v>
      </c>
      <c r="R20" s="34">
        <f t="shared" si="6"/>
        <v>20.805895420500395</v>
      </c>
      <c r="S20" s="127">
        <f t="shared" si="9"/>
        <v>6</v>
      </c>
      <c r="T20" s="14"/>
      <c r="U20" s="2"/>
      <c r="V20" s="8"/>
      <c r="W20" s="77">
        <v>84.457288355115978</v>
      </c>
      <c r="X20" s="69">
        <v>8.9522032850582836</v>
      </c>
      <c r="Y20" s="69">
        <v>12.00085364417756</v>
      </c>
      <c r="Z20" s="69">
        <v>5660</v>
      </c>
      <c r="AA20" s="70">
        <v>72.478819809171</v>
      </c>
      <c r="AB20" s="71">
        <v>11</v>
      </c>
      <c r="AC20" s="72">
        <v>0.7</v>
      </c>
      <c r="AD20" s="73">
        <v>1.4018252414058134</v>
      </c>
      <c r="AE20" s="67"/>
      <c r="AH20" s="75"/>
      <c r="AI20" s="76"/>
    </row>
    <row r="21" spans="1:35">
      <c r="A21" s="7" t="s">
        <v>34</v>
      </c>
      <c r="B21" s="8"/>
      <c r="C21" s="12">
        <f t="shared" si="1"/>
        <v>202.68865906437509</v>
      </c>
      <c r="D21" s="13">
        <f t="shared" si="7"/>
        <v>196.60799929244382</v>
      </c>
      <c r="E21" s="13">
        <f t="shared" si="2"/>
        <v>170.25847361407506</v>
      </c>
      <c r="F21" s="14"/>
      <c r="G21" s="2"/>
      <c r="H21" s="8"/>
      <c r="I21" s="15">
        <f t="shared" si="0"/>
        <v>272.70234552610845</v>
      </c>
      <c r="J21" s="16">
        <f t="shared" si="3"/>
        <v>264.52127516032516</v>
      </c>
      <c r="K21" s="17">
        <f t="shared" si="4"/>
        <v>229.06997024193109</v>
      </c>
      <c r="L21" s="14"/>
      <c r="M21" s="2"/>
      <c r="N21" s="8"/>
      <c r="O21" s="13">
        <v>6</v>
      </c>
      <c r="P21" s="13">
        <f t="shared" si="5"/>
        <v>8</v>
      </c>
      <c r="Q21" s="13">
        <f t="shared" si="8"/>
        <v>7.8643199716977525</v>
      </c>
      <c r="R21" s="34">
        <f t="shared" si="6"/>
        <v>6.8103389445630027</v>
      </c>
      <c r="S21" s="127">
        <f t="shared" si="9"/>
        <v>2</v>
      </c>
      <c r="T21" s="14"/>
      <c r="U21" s="2"/>
      <c r="V21" s="8"/>
      <c r="W21" s="77">
        <v>15.491761185883361</v>
      </c>
      <c r="X21" s="69">
        <v>4.0527946403610366</v>
      </c>
      <c r="Y21" s="69">
        <v>7.7281234607345883</v>
      </c>
      <c r="Z21" s="69">
        <v>2490</v>
      </c>
      <c r="AA21" s="70">
        <v>43.992087183500672</v>
      </c>
      <c r="AB21" s="71">
        <v>7</v>
      </c>
      <c r="AC21" s="72">
        <v>0.7</v>
      </c>
      <c r="AD21" s="73">
        <v>1.3454247849135783</v>
      </c>
      <c r="AE21" s="67"/>
      <c r="AH21" s="75"/>
      <c r="AI21" s="76"/>
    </row>
    <row r="22" spans="1:35">
      <c r="A22" s="7" t="s">
        <v>32</v>
      </c>
      <c r="B22" s="8"/>
      <c r="C22" s="12">
        <f t="shared" si="1"/>
        <v>175.60266255240381</v>
      </c>
      <c r="D22" s="13">
        <f t="shared" si="7"/>
        <v>170.33458267583168</v>
      </c>
      <c r="E22" s="13">
        <f t="shared" si="2"/>
        <v>147.5062365440192</v>
      </c>
      <c r="F22" s="14"/>
      <c r="G22" s="2"/>
      <c r="H22" s="8"/>
      <c r="I22" s="15">
        <f t="shared" si="0"/>
        <v>223.81258191005904</v>
      </c>
      <c r="J22" s="16">
        <f t="shared" si="3"/>
        <v>217.09820445275727</v>
      </c>
      <c r="K22" s="17">
        <f t="shared" si="4"/>
        <v>188.0025688044496</v>
      </c>
      <c r="L22" s="14"/>
      <c r="M22" s="2"/>
      <c r="N22" s="8"/>
      <c r="O22" s="13">
        <v>4</v>
      </c>
      <c r="P22" s="13">
        <f t="shared" si="5"/>
        <v>7</v>
      </c>
      <c r="Q22" s="13">
        <f t="shared" si="8"/>
        <v>6.8133833070332672</v>
      </c>
      <c r="R22" s="34">
        <f t="shared" si="6"/>
        <v>5.9002494617607679</v>
      </c>
      <c r="S22" s="127">
        <f t="shared" si="9"/>
        <v>3</v>
      </c>
      <c r="T22" s="14"/>
      <c r="U22" s="2"/>
      <c r="V22" s="8"/>
      <c r="W22" s="77">
        <v>0.41378594963537019</v>
      </c>
      <c r="X22" s="69">
        <v>8.7648302027053511</v>
      </c>
      <c r="Y22" s="69">
        <v>4.2100711186224968</v>
      </c>
      <c r="Z22" s="69">
        <v>1120</v>
      </c>
      <c r="AA22" s="70">
        <v>24.452254937304879</v>
      </c>
      <c r="AB22" s="71">
        <v>7</v>
      </c>
      <c r="AC22" s="72">
        <v>0.7</v>
      </c>
      <c r="AD22" s="73">
        <v>1.2745397971586467</v>
      </c>
      <c r="AE22" s="67"/>
      <c r="AH22" s="75"/>
      <c r="AI22" s="76"/>
    </row>
    <row r="23" spans="1:35">
      <c r="A23" s="7" t="s">
        <v>30</v>
      </c>
      <c r="B23" s="8"/>
      <c r="C23" s="12">
        <f t="shared" si="1"/>
        <v>268.4359170715764</v>
      </c>
      <c r="D23" s="13">
        <f t="shared" si="7"/>
        <v>260.3828395594291</v>
      </c>
      <c r="E23" s="13">
        <f t="shared" si="2"/>
        <v>225.48617034012418</v>
      </c>
      <c r="F23" s="14"/>
      <c r="G23" s="2"/>
      <c r="H23" s="8"/>
      <c r="I23" s="15">
        <f t="shared" si="0"/>
        <v>353.37081268500333</v>
      </c>
      <c r="J23" s="16">
        <f t="shared" si="3"/>
        <v>342.76968830445321</v>
      </c>
      <c r="K23" s="17">
        <f t="shared" si="4"/>
        <v>296.83148265540279</v>
      </c>
      <c r="L23" s="14"/>
      <c r="M23" s="2"/>
      <c r="N23" s="8"/>
      <c r="O23" s="13">
        <v>9</v>
      </c>
      <c r="P23" s="13">
        <f t="shared" si="5"/>
        <v>11</v>
      </c>
      <c r="Q23" s="13">
        <f t="shared" si="8"/>
        <v>10.415313582377165</v>
      </c>
      <c r="R23" s="34">
        <f t="shared" si="6"/>
        <v>9.0194468136049668</v>
      </c>
      <c r="S23" s="127">
        <f t="shared" si="9"/>
        <v>2</v>
      </c>
      <c r="T23" s="14"/>
      <c r="U23" s="2"/>
      <c r="V23" s="8"/>
      <c r="W23" s="77">
        <v>23.28364614579317</v>
      </c>
      <c r="X23" s="69">
        <v>2.482407433527352</v>
      </c>
      <c r="Y23" s="69">
        <v>9.2520350049053235</v>
      </c>
      <c r="Z23" s="69">
        <v>1860</v>
      </c>
      <c r="AA23" s="70">
        <v>34.626137055916374</v>
      </c>
      <c r="AB23" s="71">
        <v>7</v>
      </c>
      <c r="AC23" s="72">
        <v>0.7</v>
      </c>
      <c r="AD23" s="73">
        <v>1.316406599161541</v>
      </c>
      <c r="AE23" s="67"/>
      <c r="AH23" s="75"/>
      <c r="AI23" s="76"/>
    </row>
    <row r="24" spans="1:35">
      <c r="A24" s="7" t="s">
        <v>29</v>
      </c>
      <c r="B24" s="8"/>
      <c r="C24" s="12">
        <f t="shared" si="1"/>
        <v>421.77382409893784</v>
      </c>
      <c r="D24" s="13">
        <f t="shared" si="7"/>
        <v>409.12060937596971</v>
      </c>
      <c r="E24" s="13">
        <f t="shared" si="2"/>
        <v>354.29001224310775</v>
      </c>
      <c r="F24" s="14"/>
      <c r="G24" s="2"/>
      <c r="H24" s="8"/>
      <c r="I24" s="15">
        <f t="shared" si="0"/>
        <v>579.56125343587928</v>
      </c>
      <c r="J24" s="16">
        <f t="shared" si="3"/>
        <v>562.17441583280288</v>
      </c>
      <c r="K24" s="17">
        <f t="shared" si="4"/>
        <v>486.83145288613855</v>
      </c>
      <c r="L24" s="14"/>
      <c r="M24" s="2"/>
      <c r="N24" s="8"/>
      <c r="O24" s="13">
        <v>11</v>
      </c>
      <c r="P24" s="13">
        <f t="shared" si="5"/>
        <v>17</v>
      </c>
      <c r="Q24" s="13">
        <f t="shared" si="8"/>
        <v>16.36482437503879</v>
      </c>
      <c r="R24" s="34">
        <f t="shared" si="6"/>
        <v>14.171600489724311</v>
      </c>
      <c r="S24" s="127">
        <f t="shared" si="9"/>
        <v>6</v>
      </c>
      <c r="T24" s="14"/>
      <c r="U24" s="2"/>
      <c r="V24" s="8"/>
      <c r="W24" s="77">
        <v>38.370048043501029</v>
      </c>
      <c r="X24" s="69">
        <v>7.6121451494633794</v>
      </c>
      <c r="Y24" s="69">
        <v>17.431157091296939</v>
      </c>
      <c r="Z24" s="69">
        <v>5830</v>
      </c>
      <c r="AA24" s="70">
        <v>95.736413341396158</v>
      </c>
      <c r="AB24" s="71">
        <v>11</v>
      </c>
      <c r="AC24" s="72">
        <v>0.7</v>
      </c>
      <c r="AD24" s="73">
        <v>1.3741043666567805</v>
      </c>
      <c r="AE24" s="67"/>
      <c r="AH24" s="75"/>
      <c r="AI24" s="76"/>
    </row>
    <row r="25" spans="1:35">
      <c r="A25" s="7" t="s">
        <v>24</v>
      </c>
      <c r="B25" s="8"/>
      <c r="C25" s="12">
        <f t="shared" si="1"/>
        <v>397.08863093113399</v>
      </c>
      <c r="D25" s="13">
        <f t="shared" si="7"/>
        <v>385.17597200319994</v>
      </c>
      <c r="E25" s="13">
        <f t="shared" si="2"/>
        <v>333.55444998215256</v>
      </c>
      <c r="F25" s="14"/>
      <c r="G25" s="2"/>
      <c r="H25" s="8"/>
      <c r="I25" s="15">
        <f t="shared" si="0"/>
        <v>547.78696179269446</v>
      </c>
      <c r="J25" s="16">
        <f t="shared" si="3"/>
        <v>531.35335293891364</v>
      </c>
      <c r="K25" s="17">
        <f t="shared" si="4"/>
        <v>460.14104790586333</v>
      </c>
      <c r="L25" s="14"/>
      <c r="M25" s="2"/>
      <c r="N25" s="8"/>
      <c r="O25" s="13">
        <v>14</v>
      </c>
      <c r="P25" s="13">
        <f t="shared" si="5"/>
        <v>16</v>
      </c>
      <c r="Q25" s="13">
        <f t="shared" si="8"/>
        <v>15.407038880127997</v>
      </c>
      <c r="R25" s="34">
        <f t="shared" si="6"/>
        <v>13.342177999286102</v>
      </c>
      <c r="S25" s="127">
        <f t="shared" si="9"/>
        <v>2</v>
      </c>
      <c r="T25" s="14"/>
      <c r="U25" s="2"/>
      <c r="V25" s="8"/>
      <c r="W25" s="77">
        <v>52.491824228309781</v>
      </c>
      <c r="X25" s="69">
        <v>0</v>
      </c>
      <c r="Y25" s="69">
        <v>14.158763914107521</v>
      </c>
      <c r="Z25" s="69">
        <v>4220</v>
      </c>
      <c r="AA25" s="70">
        <v>62.667120815333135</v>
      </c>
      <c r="AB25" s="71">
        <v>11</v>
      </c>
      <c r="AC25" s="72">
        <v>0.7</v>
      </c>
      <c r="AD25" s="73">
        <v>1.3795080471283896</v>
      </c>
      <c r="AE25" s="67"/>
      <c r="AH25" s="75"/>
      <c r="AI25" s="76"/>
    </row>
    <row r="26" spans="1:35">
      <c r="A26" s="7" t="s">
        <v>37</v>
      </c>
      <c r="B26" s="8"/>
      <c r="C26" s="12">
        <f t="shared" si="1"/>
        <v>427.52559309398481</v>
      </c>
      <c r="D26" s="13">
        <f t="shared" si="7"/>
        <v>414.69982530116528</v>
      </c>
      <c r="E26" s="13">
        <f t="shared" si="2"/>
        <v>359.12149819894722</v>
      </c>
      <c r="F26" s="14"/>
      <c r="G26" s="2"/>
      <c r="H26" s="8"/>
      <c r="I26" s="15">
        <f t="shared" si="0"/>
        <v>619.63622366059076</v>
      </c>
      <c r="J26" s="16">
        <f t="shared" si="3"/>
        <v>601.04713695077305</v>
      </c>
      <c r="K26" s="17">
        <f t="shared" si="4"/>
        <v>520.49442787489625</v>
      </c>
      <c r="L26" s="14"/>
      <c r="M26" s="2"/>
      <c r="N26" s="8"/>
      <c r="O26" s="13">
        <v>15</v>
      </c>
      <c r="P26" s="13">
        <f t="shared" si="5"/>
        <v>17</v>
      </c>
      <c r="Q26" s="13">
        <f t="shared" si="8"/>
        <v>16.58799301204661</v>
      </c>
      <c r="R26" s="34">
        <f t="shared" si="6"/>
        <v>14.364859927957889</v>
      </c>
      <c r="S26" s="127">
        <f t="shared" si="9"/>
        <v>2</v>
      </c>
      <c r="T26" s="14"/>
      <c r="U26" s="2"/>
      <c r="V26" s="8"/>
      <c r="W26" s="77">
        <v>73.78494932231348</v>
      </c>
      <c r="X26" s="69">
        <v>0</v>
      </c>
      <c r="Y26" s="69">
        <v>12.19867715082564</v>
      </c>
      <c r="Z26" s="69">
        <v>5600</v>
      </c>
      <c r="AA26" s="70">
        <v>65.692160267893769</v>
      </c>
      <c r="AB26" s="71">
        <v>11</v>
      </c>
      <c r="AC26" s="72">
        <v>0.7</v>
      </c>
      <c r="AD26" s="73">
        <v>1.4493546905024079</v>
      </c>
      <c r="AE26" s="67"/>
      <c r="AH26" s="75"/>
      <c r="AI26" s="76"/>
    </row>
    <row r="27" spans="1:35">
      <c r="A27" s="7" t="s">
        <v>58</v>
      </c>
      <c r="B27" s="8"/>
      <c r="C27" s="12">
        <f t="shared" si="1"/>
        <v>813.73272181627431</v>
      </c>
      <c r="D27" s="13">
        <f t="shared" si="7"/>
        <v>789.32074016178603</v>
      </c>
      <c r="E27" s="13">
        <f t="shared" si="2"/>
        <v>683.53548632567038</v>
      </c>
      <c r="F27" s="14"/>
      <c r="G27" s="2"/>
      <c r="H27" s="8"/>
      <c r="I27" s="15">
        <f t="shared" si="0"/>
        <v>966.19000982395221</v>
      </c>
      <c r="J27" s="16">
        <f t="shared" si="3"/>
        <v>937.20430952923357</v>
      </c>
      <c r="K27" s="17">
        <f t="shared" si="4"/>
        <v>811.59960825211988</v>
      </c>
      <c r="L27" s="14"/>
      <c r="M27" s="2"/>
      <c r="N27" s="8"/>
      <c r="O27" s="13">
        <v>16</v>
      </c>
      <c r="P27" s="13">
        <f t="shared" si="5"/>
        <v>33</v>
      </c>
      <c r="Q27" s="13">
        <f t="shared" si="8"/>
        <v>31.572829606471441</v>
      </c>
      <c r="R27" s="34">
        <f t="shared" si="6"/>
        <v>27.341419453026816</v>
      </c>
      <c r="S27" s="127">
        <f t="shared" si="9"/>
        <v>17</v>
      </c>
      <c r="T27" s="14"/>
      <c r="U27" s="2"/>
      <c r="V27" s="8"/>
      <c r="W27" s="77">
        <v>48.124999999999993</v>
      </c>
      <c r="X27" s="69">
        <v>7.4791666666666661</v>
      </c>
      <c r="Y27" s="69">
        <v>7.3958333333333321</v>
      </c>
      <c r="Z27" s="69">
        <v>1490</v>
      </c>
      <c r="AA27" s="70">
        <v>40.955949650678654</v>
      </c>
      <c r="AB27" s="71">
        <v>7</v>
      </c>
      <c r="AC27" s="72">
        <v>0.7</v>
      </c>
      <c r="AD27" s="73">
        <v>1.1873554840800662</v>
      </c>
      <c r="AE27" s="67"/>
      <c r="AH27" s="75"/>
      <c r="AI27" s="76"/>
    </row>
    <row r="28" spans="1:35">
      <c r="A28" s="7" t="s">
        <v>35</v>
      </c>
      <c r="B28" s="8"/>
      <c r="C28" s="12">
        <f t="shared" si="1"/>
        <v>301.69942650845593</v>
      </c>
      <c r="D28" s="13">
        <f t="shared" si="7"/>
        <v>292.64844371320225</v>
      </c>
      <c r="E28" s="13">
        <f t="shared" si="2"/>
        <v>253.42751826710298</v>
      </c>
      <c r="F28" s="14"/>
      <c r="G28" s="2"/>
      <c r="H28" s="8"/>
      <c r="I28" s="15">
        <f t="shared" si="0"/>
        <v>393.8644721793226</v>
      </c>
      <c r="J28" s="16">
        <f t="shared" si="3"/>
        <v>382.0485380139429</v>
      </c>
      <c r="K28" s="17">
        <f t="shared" si="4"/>
        <v>330.84615663063096</v>
      </c>
      <c r="L28" s="14"/>
      <c r="M28" s="2"/>
      <c r="N28" s="8"/>
      <c r="O28" s="13">
        <v>7</v>
      </c>
      <c r="P28" s="13">
        <f t="shared" si="5"/>
        <v>12</v>
      </c>
      <c r="Q28" s="13">
        <f t="shared" si="8"/>
        <v>11.70593774852809</v>
      </c>
      <c r="R28" s="34">
        <f t="shared" si="6"/>
        <v>10.13710073068412</v>
      </c>
      <c r="S28" s="127">
        <f t="shared" si="9"/>
        <v>5</v>
      </c>
      <c r="T28" s="14"/>
      <c r="U28" s="2"/>
      <c r="V28" s="8"/>
      <c r="W28" s="77">
        <v>37.333333333333329</v>
      </c>
      <c r="X28" s="69">
        <v>0</v>
      </c>
      <c r="Y28" s="69">
        <v>3.9166666666666661</v>
      </c>
      <c r="Z28" s="69">
        <v>1620</v>
      </c>
      <c r="AA28" s="70">
        <v>26.503719985459455</v>
      </c>
      <c r="AB28" s="71">
        <v>7</v>
      </c>
      <c r="AC28" s="72">
        <v>0.7</v>
      </c>
      <c r="AD28" s="73">
        <v>1.305486313770913</v>
      </c>
      <c r="AE28" s="67"/>
      <c r="AH28" s="75"/>
      <c r="AI28" s="76"/>
    </row>
    <row r="29" spans="1:35">
      <c r="A29" s="7" t="s">
        <v>46</v>
      </c>
      <c r="B29" s="8"/>
      <c r="C29" s="12">
        <f t="shared" si="1"/>
        <v>314.27903081448312</v>
      </c>
      <c r="D29" s="13">
        <f t="shared" si="7"/>
        <v>304.85065989004863</v>
      </c>
      <c r="E29" s="13">
        <f t="shared" si="2"/>
        <v>263.99438588416581</v>
      </c>
      <c r="F29" s="14"/>
      <c r="G29" s="2"/>
      <c r="H29" s="8"/>
      <c r="I29" s="15">
        <f t="shared" si="0"/>
        <v>460.81514407738598</v>
      </c>
      <c r="J29" s="16">
        <f t="shared" si="3"/>
        <v>446.99068975506441</v>
      </c>
      <c r="K29" s="17">
        <f t="shared" si="4"/>
        <v>387.08472102500423</v>
      </c>
      <c r="L29" s="14"/>
      <c r="M29" s="2"/>
      <c r="N29" s="8"/>
      <c r="O29" s="13">
        <v>10</v>
      </c>
      <c r="P29" s="13">
        <f t="shared" si="5"/>
        <v>13</v>
      </c>
      <c r="Q29" s="13">
        <f t="shared" si="8"/>
        <v>12.194026395601945</v>
      </c>
      <c r="R29" s="34">
        <f t="shared" si="6"/>
        <v>10.559775435366632</v>
      </c>
      <c r="S29" s="127">
        <f t="shared" si="9"/>
        <v>3</v>
      </c>
      <c r="T29" s="14"/>
      <c r="U29" s="2"/>
      <c r="V29" s="8"/>
      <c r="W29" s="77">
        <v>52.602832085984637</v>
      </c>
      <c r="X29" s="69">
        <v>0</v>
      </c>
      <c r="Y29" s="69">
        <v>12.21895727743293</v>
      </c>
      <c r="Z29" s="69">
        <v>4630</v>
      </c>
      <c r="AA29" s="70">
        <v>54.328813170623526</v>
      </c>
      <c r="AB29" s="71">
        <v>11</v>
      </c>
      <c r="AC29" s="72">
        <v>0.7</v>
      </c>
      <c r="AD29" s="73">
        <v>1.4662611847921925</v>
      </c>
      <c r="AE29" s="67"/>
      <c r="AH29" s="75"/>
      <c r="AI29" s="76"/>
    </row>
    <row r="30" spans="1:35">
      <c r="A30" s="7" t="s">
        <v>31</v>
      </c>
      <c r="B30" s="8"/>
      <c r="C30" s="12">
        <f t="shared" si="1"/>
        <v>194.68425988878838</v>
      </c>
      <c r="D30" s="13">
        <f t="shared" si="7"/>
        <v>188.84373209212472</v>
      </c>
      <c r="E30" s="13">
        <f t="shared" si="2"/>
        <v>163.53477830658224</v>
      </c>
      <c r="F30" s="14"/>
      <c r="G30" s="2"/>
      <c r="H30" s="8"/>
      <c r="I30" s="15">
        <f t="shared" si="0"/>
        <v>264.46613414537489</v>
      </c>
      <c r="J30" s="16">
        <f t="shared" si="3"/>
        <v>256.53215012101361</v>
      </c>
      <c r="K30" s="17">
        <f t="shared" si="4"/>
        <v>222.1515526821149</v>
      </c>
      <c r="L30" s="14"/>
      <c r="M30" s="2"/>
      <c r="N30" s="8"/>
      <c r="O30" s="13">
        <v>6</v>
      </c>
      <c r="P30" s="13">
        <f t="shared" si="5"/>
        <v>8</v>
      </c>
      <c r="Q30" s="13">
        <f t="shared" si="8"/>
        <v>7.5537492836849891</v>
      </c>
      <c r="R30" s="34">
        <f t="shared" si="6"/>
        <v>6.5413911322632892</v>
      </c>
      <c r="S30" s="127">
        <f t="shared" si="9"/>
        <v>2</v>
      </c>
      <c r="T30" s="14"/>
      <c r="U30" s="2"/>
      <c r="V30" s="8"/>
      <c r="W30" s="77">
        <v>21.83098185165456</v>
      </c>
      <c r="X30" s="69">
        <v>0</v>
      </c>
      <c r="Y30" s="69">
        <v>8.396281318044613</v>
      </c>
      <c r="Z30" s="69">
        <v>1930</v>
      </c>
      <c r="AA30" s="70">
        <v>31.965283277339939</v>
      </c>
      <c r="AB30" s="71">
        <v>7</v>
      </c>
      <c r="AC30" s="72">
        <v>0.7</v>
      </c>
      <c r="AD30" s="73">
        <v>1.3584361380650329</v>
      </c>
      <c r="AE30" s="67"/>
      <c r="AH30" s="75"/>
      <c r="AI30" s="76"/>
    </row>
    <row r="31" spans="1:35">
      <c r="A31" s="7" t="s">
        <v>38</v>
      </c>
      <c r="B31" s="8"/>
      <c r="C31" s="12">
        <f t="shared" si="1"/>
        <v>257.21436488781762</v>
      </c>
      <c r="D31" s="13">
        <f t="shared" si="7"/>
        <v>249.49793394118308</v>
      </c>
      <c r="E31" s="13">
        <f t="shared" si="2"/>
        <v>216.0600665057668</v>
      </c>
      <c r="F31" s="14"/>
      <c r="G31" s="2"/>
      <c r="H31" s="8"/>
      <c r="I31" s="15">
        <f t="shared" si="0"/>
        <v>360.60460571836796</v>
      </c>
      <c r="J31" s="16">
        <f t="shared" si="3"/>
        <v>349.78646754681694</v>
      </c>
      <c r="K31" s="17">
        <f t="shared" si="4"/>
        <v>302.9078688034291</v>
      </c>
      <c r="L31" s="14"/>
      <c r="M31" s="2"/>
      <c r="N31" s="8"/>
      <c r="O31" s="13">
        <v>9</v>
      </c>
      <c r="P31" s="13">
        <f t="shared" si="5"/>
        <v>10</v>
      </c>
      <c r="Q31" s="13">
        <f t="shared" si="8"/>
        <v>9.9799173576473237</v>
      </c>
      <c r="R31" s="34">
        <f t="shared" si="6"/>
        <v>8.6424026602306725</v>
      </c>
      <c r="S31" s="127">
        <f t="shared" si="9"/>
        <v>1</v>
      </c>
      <c r="T31" s="14"/>
      <c r="U31" s="2"/>
      <c r="V31" s="8"/>
      <c r="W31" s="77">
        <v>37.501547591049587</v>
      </c>
      <c r="X31" s="69">
        <v>0</v>
      </c>
      <c r="Y31" s="69">
        <v>8.5153856168525728</v>
      </c>
      <c r="Z31" s="69">
        <v>4960</v>
      </c>
      <c r="AA31" s="70">
        <v>67.889202120123628</v>
      </c>
      <c r="AB31" s="71">
        <v>11</v>
      </c>
      <c r="AC31" s="72">
        <v>0.7</v>
      </c>
      <c r="AD31" s="73">
        <v>1.4019613790841088</v>
      </c>
      <c r="AE31" s="67"/>
      <c r="AH31" s="75"/>
      <c r="AI31" s="76"/>
    </row>
    <row r="32" spans="1:35">
      <c r="A32" s="128" t="s">
        <v>4</v>
      </c>
      <c r="B32" s="129"/>
      <c r="C32" s="130">
        <f t="shared" si="1"/>
        <v>336.31424213799608</v>
      </c>
      <c r="D32" s="131">
        <f t="shared" si="7"/>
        <v>326.22481487385619</v>
      </c>
      <c r="E32" s="131">
        <f t="shared" si="2"/>
        <v>282.50396339591668</v>
      </c>
      <c r="F32" s="132"/>
      <c r="G32"/>
      <c r="H32" s="129"/>
      <c r="I32" s="133">
        <f t="shared" si="0"/>
        <v>542.1823274762171</v>
      </c>
      <c r="J32" s="134">
        <f t="shared" si="3"/>
        <v>525.91685765193051</v>
      </c>
      <c r="K32" s="135">
        <f t="shared" si="4"/>
        <v>455.43315508002235</v>
      </c>
      <c r="L32" s="132"/>
      <c r="M32"/>
      <c r="N32" s="129"/>
      <c r="O32" s="131">
        <v>11</v>
      </c>
      <c r="P32" s="131">
        <f t="shared" si="5"/>
        <v>13</v>
      </c>
      <c r="Q32" s="131">
        <f t="shared" si="8"/>
        <v>13.048992594954248</v>
      </c>
      <c r="R32" s="136">
        <f t="shared" si="6"/>
        <v>11.300158535836667</v>
      </c>
      <c r="S32" s="137">
        <f t="shared" si="9"/>
        <v>2</v>
      </c>
      <c r="T32" s="132"/>
      <c r="U32"/>
      <c r="V32" s="129"/>
      <c r="W32" s="138">
        <v>55.598459159352892</v>
      </c>
      <c r="X32" s="139">
        <v>9.1171190319955073</v>
      </c>
      <c r="Y32" s="139">
        <v>18.805104371068389</v>
      </c>
      <c r="Z32" s="139">
        <v>15210</v>
      </c>
      <c r="AA32" s="140">
        <v>141.51719353054247</v>
      </c>
      <c r="AB32" s="141">
        <v>26</v>
      </c>
      <c r="AC32" s="142">
        <v>0.7</v>
      </c>
      <c r="AD32" s="143">
        <v>1.6121301436105981</v>
      </c>
      <c r="AE32" s="144"/>
      <c r="AH32" s="75"/>
      <c r="AI32" s="76"/>
    </row>
    <row r="33" spans="1:35">
      <c r="A33" s="7" t="s">
        <v>6</v>
      </c>
      <c r="B33" s="8"/>
      <c r="C33" s="12">
        <f t="shared" si="1"/>
        <v>295.67338295372997</v>
      </c>
      <c r="D33" s="13">
        <f t="shared" si="7"/>
        <v>286.80318146511809</v>
      </c>
      <c r="E33" s="13">
        <f t="shared" si="2"/>
        <v>248.36564168113316</v>
      </c>
      <c r="F33" s="14"/>
      <c r="G33" s="2"/>
      <c r="H33" s="8"/>
      <c r="I33" s="15">
        <f t="shared" si="0"/>
        <v>472.07538164512704</v>
      </c>
      <c r="J33" s="16">
        <f t="shared" si="3"/>
        <v>457.91312019577322</v>
      </c>
      <c r="K33" s="17">
        <f t="shared" si="4"/>
        <v>396.5433205819067</v>
      </c>
      <c r="L33" s="14"/>
      <c r="M33" s="2"/>
      <c r="N33" s="8"/>
      <c r="O33" s="13">
        <v>11</v>
      </c>
      <c r="P33" s="13">
        <f t="shared" si="5"/>
        <v>12</v>
      </c>
      <c r="Q33" s="13">
        <f t="shared" si="8"/>
        <v>11.472127258604724</v>
      </c>
      <c r="R33" s="34">
        <f t="shared" si="6"/>
        <v>9.9346256672453261</v>
      </c>
      <c r="S33" s="127">
        <f t="shared" si="9"/>
        <v>1</v>
      </c>
      <c r="T33" s="14"/>
      <c r="U33" s="2"/>
      <c r="V33" s="8"/>
      <c r="W33" s="77">
        <v>55.817841654661969</v>
      </c>
      <c r="X33" s="69">
        <v>0</v>
      </c>
      <c r="Y33" s="69">
        <v>21.112007086230619</v>
      </c>
      <c r="Z33" s="69">
        <v>13130</v>
      </c>
      <c r="AA33" s="70">
        <v>131.54504079468461</v>
      </c>
      <c r="AB33" s="71">
        <v>25</v>
      </c>
      <c r="AC33" s="72">
        <v>0.7</v>
      </c>
      <c r="AD33" s="73">
        <v>1.5966110203399753</v>
      </c>
      <c r="AE33" s="67"/>
      <c r="AH33" s="75"/>
      <c r="AI33" s="76"/>
    </row>
    <row r="34" spans="1:35">
      <c r="A34" s="7" t="s">
        <v>7</v>
      </c>
      <c r="B34" s="8"/>
      <c r="C34" s="12">
        <f t="shared" si="1"/>
        <v>230.58239222278317</v>
      </c>
      <c r="D34" s="13">
        <f t="shared" si="7"/>
        <v>223.66492045609968</v>
      </c>
      <c r="E34" s="13">
        <f t="shared" si="2"/>
        <v>193.68920946713786</v>
      </c>
      <c r="F34" s="14"/>
      <c r="G34" s="2"/>
      <c r="H34" s="8"/>
      <c r="I34" s="15">
        <f t="shared" si="0"/>
        <v>350.85934071540163</v>
      </c>
      <c r="J34" s="16">
        <f t="shared" si="3"/>
        <v>340.33356049393956</v>
      </c>
      <c r="K34" s="17">
        <f t="shared" si="4"/>
        <v>294.72184620093736</v>
      </c>
      <c r="L34" s="14"/>
      <c r="M34" s="2"/>
      <c r="N34" s="8"/>
      <c r="O34" s="13">
        <v>7</v>
      </c>
      <c r="P34" s="13">
        <f t="shared" si="5"/>
        <v>9</v>
      </c>
      <c r="Q34" s="13">
        <f t="shared" si="8"/>
        <v>8.9465968182439877</v>
      </c>
      <c r="R34" s="34">
        <f t="shared" si="6"/>
        <v>7.7475683786855143</v>
      </c>
      <c r="S34" s="127">
        <f t="shared" si="9"/>
        <v>2</v>
      </c>
      <c r="T34" s="14"/>
      <c r="U34" s="2"/>
      <c r="V34" s="8"/>
      <c r="W34" s="77">
        <v>39.986414256399307</v>
      </c>
      <c r="X34" s="69">
        <v>0.49737223336463737</v>
      </c>
      <c r="Y34" s="69">
        <v>12.275694355979921</v>
      </c>
      <c r="Z34" s="69">
        <v>9030</v>
      </c>
      <c r="AA34" s="70">
        <v>100.0246545117774</v>
      </c>
      <c r="AB34" s="71">
        <v>16</v>
      </c>
      <c r="AC34" s="72">
        <v>0.7</v>
      </c>
      <c r="AD34" s="73">
        <v>1.5216224332359678</v>
      </c>
      <c r="AE34" s="67"/>
      <c r="AH34" s="75"/>
      <c r="AI34" s="76"/>
    </row>
    <row r="35" spans="1:35">
      <c r="A35" s="7" t="s">
        <v>14</v>
      </c>
      <c r="B35" s="8"/>
      <c r="C35" s="12">
        <f t="shared" si="1"/>
        <v>133.47398660651166</v>
      </c>
      <c r="D35" s="13">
        <f t="shared" si="7"/>
        <v>129.4697670083163</v>
      </c>
      <c r="E35" s="13">
        <f t="shared" si="2"/>
        <v>112.1181487494698</v>
      </c>
      <c r="F35" s="14"/>
      <c r="G35" s="2"/>
      <c r="H35" s="8"/>
      <c r="I35" s="15">
        <f t="shared" si="0"/>
        <v>175.27379829424143</v>
      </c>
      <c r="J35" s="16">
        <f t="shared" si="3"/>
        <v>170.01558434541417</v>
      </c>
      <c r="K35" s="17">
        <f t="shared" si="4"/>
        <v>147.22999056716279</v>
      </c>
      <c r="L35" s="14"/>
      <c r="M35" s="2"/>
      <c r="N35" s="8"/>
      <c r="O35" s="13">
        <v>5</v>
      </c>
      <c r="P35" s="13">
        <f t="shared" si="5"/>
        <v>5</v>
      </c>
      <c r="Q35" s="13">
        <f t="shared" si="8"/>
        <v>5.1787906803326518</v>
      </c>
      <c r="R35" s="34">
        <f t="shared" si="6"/>
        <v>4.4847259499787917</v>
      </c>
      <c r="S35" s="127">
        <f t="shared" si="9"/>
        <v>0</v>
      </c>
      <c r="T35" s="14"/>
      <c r="U35" s="2"/>
      <c r="V35" s="8"/>
      <c r="W35" s="77">
        <v>13.50654200415793</v>
      </c>
      <c r="X35" s="69">
        <v>0</v>
      </c>
      <c r="Y35" s="69">
        <v>4.6136303696387566</v>
      </c>
      <c r="Z35" s="69">
        <v>1570</v>
      </c>
      <c r="AA35" s="70">
        <v>28.874479407887886</v>
      </c>
      <c r="AB35" s="71">
        <v>7</v>
      </c>
      <c r="AC35" s="72">
        <v>0.7</v>
      </c>
      <c r="AD35" s="73">
        <v>1.3131682266369837</v>
      </c>
      <c r="AE35" s="67"/>
      <c r="AH35" s="75"/>
      <c r="AI35" s="76"/>
    </row>
    <row r="36" spans="1:35">
      <c r="A36" s="7" t="s">
        <v>0</v>
      </c>
      <c r="B36" s="8"/>
      <c r="C36" s="12">
        <f t="shared" si="1"/>
        <v>267.01852945524371</v>
      </c>
      <c r="D36" s="13">
        <f t="shared" si="7"/>
        <v>259.00797357158638</v>
      </c>
      <c r="E36" s="13">
        <f t="shared" si="2"/>
        <v>224.29556474240471</v>
      </c>
      <c r="F36" s="14"/>
      <c r="G36" s="2"/>
      <c r="H36" s="8"/>
      <c r="I36" s="15">
        <f t="shared" si="0"/>
        <v>355.9712941002191</v>
      </c>
      <c r="J36" s="16">
        <f t="shared" si="3"/>
        <v>345.29215527721249</v>
      </c>
      <c r="K36" s="17">
        <f t="shared" si="4"/>
        <v>299.01588704418401</v>
      </c>
      <c r="L36" s="14"/>
      <c r="M36" s="2"/>
      <c r="N36" s="8"/>
      <c r="O36" s="13">
        <v>9</v>
      </c>
      <c r="P36" s="13">
        <f t="shared" si="5"/>
        <v>11</v>
      </c>
      <c r="Q36" s="13">
        <f t="shared" si="8"/>
        <v>10.360318942863454</v>
      </c>
      <c r="R36" s="34">
        <f t="shared" si="6"/>
        <v>8.9718225896961883</v>
      </c>
      <c r="S36" s="127">
        <f t="shared" si="9"/>
        <v>2</v>
      </c>
      <c r="T36" s="14"/>
      <c r="U36" s="2"/>
      <c r="V36" s="8"/>
      <c r="W36" s="77">
        <v>32.32362044346781</v>
      </c>
      <c r="X36" s="69">
        <v>0</v>
      </c>
      <c r="Y36" s="69">
        <v>7.3371133588976534</v>
      </c>
      <c r="Z36" s="69">
        <v>2830</v>
      </c>
      <c r="AA36" s="70">
        <v>46.86572092421774</v>
      </c>
      <c r="AB36" s="71">
        <v>7</v>
      </c>
      <c r="AC36" s="72">
        <v>0.7</v>
      </c>
      <c r="AD36" s="73">
        <v>1.3331333028702235</v>
      </c>
      <c r="AE36" s="67"/>
      <c r="AH36" s="75"/>
      <c r="AI36" s="76"/>
    </row>
    <row r="37" spans="1:35">
      <c r="A37" s="7" t="s">
        <v>11</v>
      </c>
      <c r="B37" s="8"/>
      <c r="C37" s="12">
        <f t="shared" si="1"/>
        <v>253.32425591492017</v>
      </c>
      <c r="D37" s="13">
        <f t="shared" si="7"/>
        <v>245.72452823747255</v>
      </c>
      <c r="E37" s="13">
        <f t="shared" si="2"/>
        <v>212.79237496853293</v>
      </c>
      <c r="F37" s="14"/>
      <c r="G37" s="2"/>
      <c r="H37" s="8"/>
      <c r="I37" s="15">
        <f t="shared" si="0"/>
        <v>346.10219138633153</v>
      </c>
      <c r="J37" s="16">
        <f t="shared" si="3"/>
        <v>335.71912564474155</v>
      </c>
      <c r="K37" s="17">
        <f t="shared" si="4"/>
        <v>290.72584076451847</v>
      </c>
      <c r="L37" s="14"/>
      <c r="M37" s="2"/>
      <c r="N37" s="8"/>
      <c r="O37" s="13">
        <v>8</v>
      </c>
      <c r="P37" s="13">
        <f t="shared" si="5"/>
        <v>10</v>
      </c>
      <c r="Q37" s="13">
        <f t="shared" si="8"/>
        <v>9.8289811294989029</v>
      </c>
      <c r="R37" s="34">
        <f t="shared" si="6"/>
        <v>8.5116949987413175</v>
      </c>
      <c r="S37" s="127">
        <f t="shared" si="9"/>
        <v>2</v>
      </c>
      <c r="T37" s="14"/>
      <c r="U37" s="2"/>
      <c r="V37" s="8"/>
      <c r="W37" s="77">
        <v>31.205689896807129</v>
      </c>
      <c r="X37" s="69">
        <v>0.19558983573699129</v>
      </c>
      <c r="Y37" s="69">
        <v>9.5642814569925338</v>
      </c>
      <c r="Z37" s="69">
        <v>3080</v>
      </c>
      <c r="AA37" s="70">
        <v>48.869150747830169</v>
      </c>
      <c r="AB37" s="71">
        <v>7</v>
      </c>
      <c r="AC37" s="72">
        <v>0.7</v>
      </c>
      <c r="AD37" s="73">
        <v>1.3662418157958436</v>
      </c>
      <c r="AE37" s="67"/>
      <c r="AH37" s="75"/>
      <c r="AI37" s="76"/>
    </row>
    <row r="38" spans="1:35">
      <c r="A38" s="7" t="s">
        <v>12</v>
      </c>
      <c r="B38" s="8"/>
      <c r="C38" s="12">
        <f t="shared" si="1"/>
        <v>211.53208824513337</v>
      </c>
      <c r="D38" s="13">
        <f t="shared" si="7"/>
        <v>205.18612559777935</v>
      </c>
      <c r="E38" s="13">
        <f t="shared" si="2"/>
        <v>177.68695412591202</v>
      </c>
      <c r="F38" s="14"/>
      <c r="G38" s="2"/>
      <c r="H38" s="8"/>
      <c r="I38" s="15">
        <f t="shared" si="0"/>
        <v>251.60473142776698</v>
      </c>
      <c r="J38" s="16">
        <f t="shared" si="3"/>
        <v>244.05658948493397</v>
      </c>
      <c r="K38" s="17">
        <f t="shared" si="4"/>
        <v>211.34797439932424</v>
      </c>
      <c r="L38" s="14"/>
      <c r="M38" s="2"/>
      <c r="N38" s="8"/>
      <c r="O38" s="13">
        <v>6</v>
      </c>
      <c r="P38" s="13">
        <f t="shared" si="5"/>
        <v>8</v>
      </c>
      <c r="Q38" s="13">
        <f t="shared" si="8"/>
        <v>8.2074450239111734</v>
      </c>
      <c r="R38" s="34">
        <f t="shared" si="6"/>
        <v>7.1074781650364809</v>
      </c>
      <c r="S38" s="127">
        <f t="shared" si="9"/>
        <v>2</v>
      </c>
      <c r="T38" s="14"/>
      <c r="U38" s="2"/>
      <c r="V38" s="8"/>
      <c r="W38" s="77">
        <v>12.79110129309403</v>
      </c>
      <c r="X38" s="69">
        <v>0</v>
      </c>
      <c r="Y38" s="69">
        <v>4.2136642325559031</v>
      </c>
      <c r="Z38" s="69">
        <v>640</v>
      </c>
      <c r="AA38" s="70">
        <v>18.57245049785017</v>
      </c>
      <c r="AB38" s="71">
        <v>7</v>
      </c>
      <c r="AC38" s="72">
        <v>0.7</v>
      </c>
      <c r="AD38" s="73">
        <v>1.1894400207319635</v>
      </c>
      <c r="AE38" s="67"/>
      <c r="AH38" s="75"/>
      <c r="AI38" s="76"/>
    </row>
    <row r="39" spans="1:35">
      <c r="A39" s="7" t="s">
        <v>49</v>
      </c>
      <c r="B39" s="8"/>
      <c r="C39" s="12">
        <f t="shared" si="1"/>
        <v>354.03277684353111</v>
      </c>
      <c r="D39" s="13">
        <f t="shared" si="7"/>
        <v>343.41179353822514</v>
      </c>
      <c r="E39" s="13">
        <f t="shared" si="2"/>
        <v>297.38753254856613</v>
      </c>
      <c r="F39" s="14"/>
      <c r="G39" s="2"/>
      <c r="H39" s="8"/>
      <c r="I39" s="15">
        <f t="shared" si="0"/>
        <v>498.22572540126919</v>
      </c>
      <c r="J39" s="16">
        <f t="shared" si="3"/>
        <v>483.27895363923108</v>
      </c>
      <c r="K39" s="17">
        <f t="shared" si="4"/>
        <v>418.50960933706608</v>
      </c>
      <c r="L39" s="14"/>
      <c r="M39" s="2"/>
      <c r="N39" s="8"/>
      <c r="O39" s="13">
        <v>11</v>
      </c>
      <c r="P39" s="13">
        <f t="shared" si="5"/>
        <v>14</v>
      </c>
      <c r="Q39" s="13">
        <f t="shared" si="8"/>
        <v>13.736471741529005</v>
      </c>
      <c r="R39" s="34">
        <f t="shared" si="6"/>
        <v>11.895501301942645</v>
      </c>
      <c r="S39" s="127">
        <f t="shared" si="9"/>
        <v>3</v>
      </c>
      <c r="T39" s="14"/>
      <c r="U39" s="2"/>
      <c r="V39" s="8"/>
      <c r="W39" s="77">
        <v>38.787951918254393</v>
      </c>
      <c r="X39" s="69">
        <v>6.5418962891793413</v>
      </c>
      <c r="Y39" s="69">
        <v>13.38041048045489</v>
      </c>
      <c r="Z39" s="69">
        <v>5520</v>
      </c>
      <c r="AA39" s="70">
        <v>78.353857131964872</v>
      </c>
      <c r="AB39" s="71">
        <v>11</v>
      </c>
      <c r="AC39" s="72">
        <v>0.7</v>
      </c>
      <c r="AD39" s="73">
        <v>1.4072870027553008</v>
      </c>
      <c r="AE39" s="67"/>
      <c r="AH39" s="75"/>
      <c r="AI39" s="76"/>
    </row>
    <row r="40" spans="1:35">
      <c r="A40" s="7" t="s">
        <v>21</v>
      </c>
      <c r="B40" s="8"/>
      <c r="C40" s="12">
        <f t="shared" si="1"/>
        <v>77.036295539701769</v>
      </c>
      <c r="D40" s="13">
        <f t="shared" si="7"/>
        <v>74.725206673510712</v>
      </c>
      <c r="E40" s="13">
        <f t="shared" si="2"/>
        <v>64.710488253349482</v>
      </c>
      <c r="F40" s="14"/>
      <c r="G40" s="2"/>
      <c r="H40" s="8"/>
      <c r="I40" s="15">
        <f t="shared" si="0"/>
        <v>105.72594270277887</v>
      </c>
      <c r="J40" s="16">
        <f t="shared" si="3"/>
        <v>102.5541644216955</v>
      </c>
      <c r="K40" s="17">
        <f t="shared" si="4"/>
        <v>88.809791870334237</v>
      </c>
      <c r="L40" s="14"/>
      <c r="M40" s="2"/>
      <c r="N40" s="8"/>
      <c r="O40" s="13">
        <v>5</v>
      </c>
      <c r="P40" s="13">
        <f t="shared" si="5"/>
        <v>3</v>
      </c>
      <c r="Q40" s="13">
        <f t="shared" si="8"/>
        <v>2.9890082669404285</v>
      </c>
      <c r="R40" s="34">
        <f t="shared" si="6"/>
        <v>2.5884195301339794</v>
      </c>
      <c r="S40" s="127">
        <f t="shared" si="9"/>
        <v>-2</v>
      </c>
      <c r="T40" s="14"/>
      <c r="U40" s="2"/>
      <c r="V40" s="8"/>
      <c r="W40" s="77">
        <v>8.0585447106512991</v>
      </c>
      <c r="X40" s="69">
        <v>0</v>
      </c>
      <c r="Y40" s="69">
        <v>4.1658725837190298</v>
      </c>
      <c r="Z40" s="69">
        <v>1840</v>
      </c>
      <c r="AA40" s="70">
        <v>31.221960494396178</v>
      </c>
      <c r="AB40" s="71">
        <v>7</v>
      </c>
      <c r="AC40" s="72">
        <v>0.7</v>
      </c>
      <c r="AD40" s="73">
        <v>1.3724172737289979</v>
      </c>
      <c r="AE40" s="67"/>
      <c r="AH40" s="75"/>
      <c r="AI40" s="76"/>
    </row>
    <row r="41" spans="1:35">
      <c r="A41" s="7" t="s">
        <v>17</v>
      </c>
      <c r="B41" s="8"/>
      <c r="C41" s="12">
        <f t="shared" si="1"/>
        <v>317.95549294688209</v>
      </c>
      <c r="D41" s="13">
        <f t="shared" si="7"/>
        <v>308.4168281584756</v>
      </c>
      <c r="E41" s="13">
        <f t="shared" si="2"/>
        <v>267.08261407538095</v>
      </c>
      <c r="F41" s="14"/>
      <c r="G41" s="2"/>
      <c r="H41" s="8"/>
      <c r="I41" s="15">
        <f t="shared" si="0"/>
        <v>428.59199231741775</v>
      </c>
      <c r="J41" s="16">
        <f t="shared" si="3"/>
        <v>415.7342325478952</v>
      </c>
      <c r="K41" s="17">
        <f t="shared" si="4"/>
        <v>360.01727354663092</v>
      </c>
      <c r="L41" s="14"/>
      <c r="M41" s="2"/>
      <c r="N41" s="8"/>
      <c r="O41" s="13">
        <v>9</v>
      </c>
      <c r="P41" s="13">
        <f t="shared" si="5"/>
        <v>13</v>
      </c>
      <c r="Q41" s="13">
        <f t="shared" si="8"/>
        <v>12.336673126339024</v>
      </c>
      <c r="R41" s="34">
        <f t="shared" si="6"/>
        <v>10.683304563015238</v>
      </c>
      <c r="S41" s="127">
        <f t="shared" si="9"/>
        <v>4</v>
      </c>
      <c r="T41" s="14"/>
      <c r="U41" s="2"/>
      <c r="V41" s="8"/>
      <c r="W41" s="77">
        <v>38.3125</v>
      </c>
      <c r="X41" s="69">
        <v>0</v>
      </c>
      <c r="Y41" s="69">
        <v>10.6875</v>
      </c>
      <c r="Z41" s="69">
        <v>4170</v>
      </c>
      <c r="AA41" s="70">
        <v>68.181643525881157</v>
      </c>
      <c r="AB41" s="71">
        <v>11</v>
      </c>
      <c r="AC41" s="72">
        <v>0.7</v>
      </c>
      <c r="AD41" s="73">
        <v>1.3479622205772639</v>
      </c>
      <c r="AE41" s="67"/>
      <c r="AH41" s="75"/>
      <c r="AI41" s="76"/>
    </row>
    <row r="42" spans="1:35">
      <c r="A42" s="7" t="s">
        <v>16</v>
      </c>
      <c r="B42" s="8"/>
      <c r="C42" s="12">
        <f t="shared" si="1"/>
        <v>82.610972803175898</v>
      </c>
      <c r="D42" s="13">
        <f t="shared" si="7"/>
        <v>80.132643619080625</v>
      </c>
      <c r="E42" s="13">
        <f t="shared" si="2"/>
        <v>69.393217154667752</v>
      </c>
      <c r="F42" s="14"/>
      <c r="G42" s="2"/>
      <c r="H42" s="8"/>
      <c r="I42" s="15">
        <f t="shared" si="0"/>
        <v>114.67131726245088</v>
      </c>
      <c r="J42" s="16">
        <f t="shared" si="3"/>
        <v>111.23117774457735</v>
      </c>
      <c r="K42" s="17">
        <f t="shared" si="4"/>
        <v>96.323906500458733</v>
      </c>
      <c r="L42" s="14"/>
      <c r="M42" s="2"/>
      <c r="N42" s="8"/>
      <c r="O42" s="13">
        <v>3</v>
      </c>
      <c r="P42" s="13">
        <f t="shared" si="5"/>
        <v>3</v>
      </c>
      <c r="Q42" s="13">
        <f t="shared" si="8"/>
        <v>3.2053057447632249</v>
      </c>
      <c r="R42" s="34">
        <f t="shared" si="6"/>
        <v>2.7757286861867101</v>
      </c>
      <c r="S42" s="127">
        <f t="shared" si="9"/>
        <v>0</v>
      </c>
      <c r="T42" s="14"/>
      <c r="U42" s="2"/>
      <c r="V42" s="8"/>
      <c r="W42" s="77">
        <v>10.01107816883448</v>
      </c>
      <c r="X42" s="69">
        <v>0</v>
      </c>
      <c r="Y42" s="69">
        <v>3.8101727875541949</v>
      </c>
      <c r="Z42" s="69">
        <v>1890</v>
      </c>
      <c r="AA42" s="70">
        <v>28.591164523863018</v>
      </c>
      <c r="AB42" s="71">
        <v>7</v>
      </c>
      <c r="AC42" s="72">
        <v>0.7</v>
      </c>
      <c r="AD42" s="73">
        <v>1.3880882087620503</v>
      </c>
      <c r="AE42" s="67"/>
      <c r="AH42" s="75"/>
      <c r="AI42" s="76"/>
    </row>
    <row r="43" spans="1:35">
      <c r="A43" s="7" t="s">
        <v>50</v>
      </c>
      <c r="B43" s="8"/>
      <c r="C43" s="12">
        <f t="shared" si="1"/>
        <v>157.25404194343071</v>
      </c>
      <c r="D43" s="13">
        <f t="shared" si="7"/>
        <v>152.53642068512778</v>
      </c>
      <c r="E43" s="13">
        <f t="shared" si="2"/>
        <v>132.09339523248178</v>
      </c>
      <c r="F43" s="14"/>
      <c r="G43" s="2"/>
      <c r="H43" s="8"/>
      <c r="I43" s="15">
        <f t="shared" si="0"/>
        <v>213.33930637631818</v>
      </c>
      <c r="J43" s="16">
        <f t="shared" si="3"/>
        <v>206.93912718502864</v>
      </c>
      <c r="K43" s="17">
        <f t="shared" si="4"/>
        <v>179.20501735610725</v>
      </c>
      <c r="L43" s="14"/>
      <c r="M43" s="2"/>
      <c r="N43" s="8"/>
      <c r="O43" s="13">
        <v>9</v>
      </c>
      <c r="P43" s="13">
        <f t="shared" si="5"/>
        <v>6</v>
      </c>
      <c r="Q43" s="13">
        <f t="shared" si="8"/>
        <v>6.1014568274051113</v>
      </c>
      <c r="R43" s="34">
        <f t="shared" si="6"/>
        <v>5.2837358092992712</v>
      </c>
      <c r="S43" s="127">
        <f t="shared" si="9"/>
        <v>-3</v>
      </c>
      <c r="T43" s="14"/>
      <c r="U43" s="2"/>
      <c r="V43" s="8"/>
      <c r="W43" s="77">
        <v>7.0307715400780531</v>
      </c>
      <c r="X43" s="69">
        <v>7.5053245605257004</v>
      </c>
      <c r="Y43" s="69">
        <v>4.2509548350512034</v>
      </c>
      <c r="Z43" s="69">
        <v>2500</v>
      </c>
      <c r="AA43" s="70">
        <v>40.06726746310953</v>
      </c>
      <c r="AB43" s="71">
        <v>7</v>
      </c>
      <c r="AC43" s="72">
        <v>0.7</v>
      </c>
      <c r="AD43" s="73">
        <v>1.356653881450393</v>
      </c>
      <c r="AE43" s="67"/>
      <c r="AH43" s="75"/>
      <c r="AI43" s="76"/>
    </row>
    <row r="44" spans="1:35">
      <c r="A44" s="7" t="s">
        <v>20</v>
      </c>
      <c r="B44" s="8"/>
      <c r="C44" s="12">
        <f t="shared" si="1"/>
        <v>161.24711687432605</v>
      </c>
      <c r="D44" s="13">
        <f t="shared" si="7"/>
        <v>156.40970336809627</v>
      </c>
      <c r="E44" s="13">
        <f t="shared" si="2"/>
        <v>135.44757817443389</v>
      </c>
      <c r="F44" s="14"/>
      <c r="G44" s="2"/>
      <c r="H44" s="8"/>
      <c r="I44" s="15">
        <f t="shared" si="0"/>
        <v>231.8999699873425</v>
      </c>
      <c r="J44" s="16">
        <f t="shared" si="3"/>
        <v>224.94297088772223</v>
      </c>
      <c r="K44" s="17">
        <f t="shared" si="4"/>
        <v>194.7959747893677</v>
      </c>
      <c r="L44" s="14"/>
      <c r="M44" s="2"/>
      <c r="N44" s="8"/>
      <c r="O44" s="13">
        <v>5</v>
      </c>
      <c r="P44" s="13">
        <f t="shared" si="5"/>
        <v>6</v>
      </c>
      <c r="Q44" s="13">
        <f t="shared" si="8"/>
        <v>6.256388134723851</v>
      </c>
      <c r="R44" s="34">
        <f t="shared" si="6"/>
        <v>5.4179031269773557</v>
      </c>
      <c r="S44" s="127">
        <f t="shared" si="9"/>
        <v>1</v>
      </c>
      <c r="T44" s="14"/>
      <c r="U44" s="2"/>
      <c r="V44" s="8"/>
      <c r="W44" s="77">
        <v>24.53387086633974</v>
      </c>
      <c r="X44" s="69">
        <v>0</v>
      </c>
      <c r="Y44" s="69">
        <v>6.5660914120457683</v>
      </c>
      <c r="Z44" s="69">
        <v>2650</v>
      </c>
      <c r="AA44" s="70">
        <v>33.765784949099213</v>
      </c>
      <c r="AB44" s="71">
        <v>7</v>
      </c>
      <c r="AC44" s="72">
        <v>0.7</v>
      </c>
      <c r="AD44" s="73">
        <v>1.438165062933078</v>
      </c>
      <c r="AE44" s="67"/>
      <c r="AH44" s="75"/>
      <c r="AI44" s="76"/>
    </row>
    <row r="45" spans="1:35">
      <c r="A45" s="7" t="s">
        <v>19</v>
      </c>
      <c r="B45" s="8"/>
      <c r="C45" s="12">
        <f t="shared" si="1"/>
        <v>110.11370623118066</v>
      </c>
      <c r="D45" s="13">
        <f t="shared" si="7"/>
        <v>106.81029504424524</v>
      </c>
      <c r="E45" s="13">
        <f t="shared" si="2"/>
        <v>92.495513234191748</v>
      </c>
      <c r="F45" s="14"/>
      <c r="G45" s="2"/>
      <c r="H45" s="8"/>
      <c r="I45" s="15">
        <f t="shared" si="0"/>
        <v>136.39964494523133</v>
      </c>
      <c r="J45" s="16">
        <f t="shared" si="3"/>
        <v>132.30765559687438</v>
      </c>
      <c r="K45" s="17">
        <f t="shared" si="4"/>
        <v>114.57570175399431</v>
      </c>
      <c r="L45" s="14"/>
      <c r="M45" s="2"/>
      <c r="N45" s="8"/>
      <c r="O45" s="13">
        <v>4</v>
      </c>
      <c r="P45" s="13">
        <f t="shared" si="5"/>
        <v>4</v>
      </c>
      <c r="Q45" s="13">
        <f t="shared" si="8"/>
        <v>4.2724118017698096</v>
      </c>
      <c r="R45" s="34">
        <f t="shared" si="6"/>
        <v>3.69982052936767</v>
      </c>
      <c r="S45" s="127">
        <f t="shared" si="9"/>
        <v>0</v>
      </c>
      <c r="T45" s="14"/>
      <c r="U45" s="2"/>
      <c r="V45" s="8"/>
      <c r="W45" s="77">
        <v>7.0734010613042884</v>
      </c>
      <c r="X45" s="69">
        <v>0</v>
      </c>
      <c r="Y45" s="69">
        <v>3.9146854489596432</v>
      </c>
      <c r="Z45" s="69">
        <v>950</v>
      </c>
      <c r="AA45" s="70">
        <v>24.864270271213115</v>
      </c>
      <c r="AB45" s="71">
        <v>7</v>
      </c>
      <c r="AC45" s="72">
        <v>0.7</v>
      </c>
      <c r="AD45" s="73">
        <v>1.238716319827289</v>
      </c>
      <c r="AE45" s="67"/>
      <c r="AH45" s="75"/>
      <c r="AI45" s="76"/>
    </row>
    <row r="46" spans="1:35">
      <c r="A46" s="7" t="s">
        <v>51</v>
      </c>
      <c r="B46" s="8"/>
      <c r="C46" s="12">
        <f t="shared" si="1"/>
        <v>222.05209353350156</v>
      </c>
      <c r="D46" s="13">
        <f t="shared" si="7"/>
        <v>215.3905307274965</v>
      </c>
      <c r="E46" s="13">
        <f t="shared" si="2"/>
        <v>186.52375856814132</v>
      </c>
      <c r="F46" s="14"/>
      <c r="G46" s="2"/>
      <c r="H46" s="8"/>
      <c r="I46" s="15">
        <f t="shared" si="0"/>
        <v>271.36236831509575</v>
      </c>
      <c r="J46" s="16">
        <f t="shared" si="3"/>
        <v>263.22149726564288</v>
      </c>
      <c r="K46" s="17">
        <f t="shared" si="4"/>
        <v>227.94438938468042</v>
      </c>
      <c r="L46" s="14"/>
      <c r="M46" s="2"/>
      <c r="N46" s="8"/>
      <c r="O46" s="13">
        <v>6</v>
      </c>
      <c r="P46" s="13">
        <f t="shared" si="5"/>
        <v>9</v>
      </c>
      <c r="Q46" s="13">
        <f t="shared" si="8"/>
        <v>8.6156212290998599</v>
      </c>
      <c r="R46" s="34">
        <f t="shared" si="6"/>
        <v>7.4609503427256527</v>
      </c>
      <c r="S46" s="127">
        <f t="shared" si="9"/>
        <v>3</v>
      </c>
      <c r="T46" s="14"/>
      <c r="U46" s="2"/>
      <c r="V46" s="8"/>
      <c r="W46" s="77">
        <v>8.9215675283315683</v>
      </c>
      <c r="X46" s="69">
        <v>4.8692864978806751</v>
      </c>
      <c r="Y46" s="69">
        <v>4.0086125320179073</v>
      </c>
      <c r="Z46" s="69">
        <v>1220</v>
      </c>
      <c r="AA46" s="70">
        <v>30.92774048280198</v>
      </c>
      <c r="AB46" s="71">
        <v>7</v>
      </c>
      <c r="AC46" s="72">
        <v>0.7</v>
      </c>
      <c r="AD46" s="73">
        <v>1.2220662457936009</v>
      </c>
      <c r="AE46" s="67"/>
      <c r="AH46" s="75"/>
      <c r="AI46" s="76"/>
    </row>
    <row r="47" spans="1:35">
      <c r="A47" s="7" t="s">
        <v>56</v>
      </c>
      <c r="B47" s="8"/>
      <c r="C47" s="12">
        <f t="shared" si="1"/>
        <v>182.00205075247436</v>
      </c>
      <c r="D47" s="13">
        <f t="shared" si="7"/>
        <v>176.54198922990014</v>
      </c>
      <c r="E47" s="13">
        <f t="shared" si="2"/>
        <v>152.88172263207846</v>
      </c>
      <c r="F47" s="14"/>
      <c r="G47" s="2"/>
      <c r="H47" s="8"/>
      <c r="I47" s="15">
        <f t="shared" si="0"/>
        <v>243.49364026581699</v>
      </c>
      <c r="J47" s="16">
        <f t="shared" si="3"/>
        <v>236.18883105784246</v>
      </c>
      <c r="K47" s="17">
        <f t="shared" si="4"/>
        <v>204.53465782328627</v>
      </c>
      <c r="L47" s="14"/>
      <c r="M47" s="2"/>
      <c r="N47" s="8"/>
      <c r="O47" s="13">
        <v>6</v>
      </c>
      <c r="P47" s="13">
        <f t="shared" si="5"/>
        <v>7</v>
      </c>
      <c r="Q47" s="13">
        <f t="shared" si="8"/>
        <v>7.0616795691960057</v>
      </c>
      <c r="R47" s="34">
        <f t="shared" si="6"/>
        <v>6.1152689052831386</v>
      </c>
      <c r="S47" s="127">
        <f t="shared" si="9"/>
        <v>1</v>
      </c>
      <c r="T47" s="14"/>
      <c r="U47" s="2"/>
      <c r="V47" s="8"/>
      <c r="W47" s="77">
        <v>16.486185644604749</v>
      </c>
      <c r="X47" s="69">
        <v>1.951792713801159</v>
      </c>
      <c r="Y47" s="69">
        <v>6.9258715531313824</v>
      </c>
      <c r="Z47" s="69">
        <v>2440</v>
      </c>
      <c r="AA47" s="70">
        <v>43.553203016511745</v>
      </c>
      <c r="AB47" s="71">
        <v>7</v>
      </c>
      <c r="AC47" s="72">
        <v>0.7</v>
      </c>
      <c r="AD47" s="73">
        <v>1.3378620694608114</v>
      </c>
      <c r="AE47" s="67"/>
      <c r="AH47" s="75"/>
      <c r="AI47" s="76"/>
    </row>
    <row r="48" spans="1:35">
      <c r="A48" s="7" t="s">
        <v>33</v>
      </c>
      <c r="B48" s="8"/>
      <c r="C48" s="12">
        <f t="shared" ref="C48:C71" si="10">$E$9*((AA48*W48)/(Z48*2*AC48))+$E$10*((AA48*X48+AB48*Y48))/(Z48*2*AC48)</f>
        <v>128.09931219603646</v>
      </c>
      <c r="D48" s="13">
        <f t="shared" si="7"/>
        <v>124.25633283015537</v>
      </c>
      <c r="E48" s="13">
        <f t="shared" ref="E48:E71" si="11">C48*$L$9</f>
        <v>107.60342224467063</v>
      </c>
      <c r="F48" s="14"/>
      <c r="G48" s="2"/>
      <c r="H48" s="8"/>
      <c r="I48" s="15">
        <f t="shared" ref="I48:I71" si="12">C48*AD48</f>
        <v>177.22047180044137</v>
      </c>
      <c r="J48" s="16">
        <f t="shared" si="3"/>
        <v>171.90385764642812</v>
      </c>
      <c r="K48" s="17">
        <f t="shared" ref="K48:K71" si="13">I48*$L$9</f>
        <v>148.86519631237076</v>
      </c>
      <c r="L48" s="14"/>
      <c r="M48" s="2"/>
      <c r="N48" s="8"/>
      <c r="O48" s="13">
        <v>4</v>
      </c>
      <c r="P48" s="13">
        <f t="shared" si="5"/>
        <v>5</v>
      </c>
      <c r="Q48" s="13">
        <f t="shared" si="8"/>
        <v>4.9702533132062152</v>
      </c>
      <c r="R48" s="34">
        <f t="shared" si="6"/>
        <v>4.3041368897868253</v>
      </c>
      <c r="S48" s="127">
        <f t="shared" si="9"/>
        <v>1</v>
      </c>
      <c r="T48" s="14"/>
      <c r="U48" s="2"/>
      <c r="V48" s="8"/>
      <c r="W48" s="77">
        <v>15.441581581007529</v>
      </c>
      <c r="X48" s="69">
        <v>0</v>
      </c>
      <c r="Y48" s="69">
        <v>5.9008616077648623</v>
      </c>
      <c r="Z48" s="69">
        <v>2190</v>
      </c>
      <c r="AA48" s="70">
        <v>34.019510388418567</v>
      </c>
      <c r="AB48" s="71">
        <v>7</v>
      </c>
      <c r="AC48" s="72">
        <v>0.7</v>
      </c>
      <c r="AD48" s="73">
        <v>1.383461540599316</v>
      </c>
      <c r="AE48" s="67"/>
      <c r="AH48" s="75"/>
      <c r="AI48" s="76"/>
    </row>
    <row r="49" spans="1:35">
      <c r="A49" s="7" t="s">
        <v>41</v>
      </c>
      <c r="B49" s="8"/>
      <c r="C49" s="12">
        <f t="shared" si="10"/>
        <v>453.48407267519019</v>
      </c>
      <c r="D49" s="13">
        <f t="shared" si="7"/>
        <v>439.87955049493445</v>
      </c>
      <c r="E49" s="13">
        <f t="shared" si="11"/>
        <v>380.92662104715976</v>
      </c>
      <c r="F49" s="14"/>
      <c r="G49" s="2"/>
      <c r="H49" s="8"/>
      <c r="I49" s="15">
        <f t="shared" si="12"/>
        <v>658.48880126238043</v>
      </c>
      <c r="J49" s="16">
        <f t="shared" si="3"/>
        <v>638.73413722450903</v>
      </c>
      <c r="K49" s="17">
        <f t="shared" si="13"/>
        <v>553.13059306039952</v>
      </c>
      <c r="L49" s="14"/>
      <c r="M49" s="2"/>
      <c r="N49" s="8"/>
      <c r="O49" s="13">
        <v>14</v>
      </c>
      <c r="P49" s="13">
        <f t="shared" si="5"/>
        <v>18</v>
      </c>
      <c r="Q49" s="13">
        <f t="shared" ref="Q49:Q71" si="14">D49/25</f>
        <v>17.595182019797377</v>
      </c>
      <c r="R49" s="34">
        <f t="shared" ref="R49:R71" si="15">E49/25</f>
        <v>15.23706484188639</v>
      </c>
      <c r="S49" s="127">
        <f t="shared" si="9"/>
        <v>4</v>
      </c>
      <c r="T49" s="14"/>
      <c r="U49" s="2"/>
      <c r="V49" s="8"/>
      <c r="W49" s="77">
        <v>73.813967076433471</v>
      </c>
      <c r="X49" s="69">
        <v>0</v>
      </c>
      <c r="Y49" s="69">
        <v>17.512142078873261</v>
      </c>
      <c r="Z49" s="69">
        <v>8750</v>
      </c>
      <c r="AA49" s="70">
        <v>107.52807556101799</v>
      </c>
      <c r="AB49" s="71">
        <v>16</v>
      </c>
      <c r="AC49" s="72">
        <v>0.7</v>
      </c>
      <c r="AD49" s="73">
        <v>1.4520659951248733</v>
      </c>
      <c r="AE49" s="67"/>
      <c r="AH49" s="75"/>
      <c r="AI49" s="76"/>
    </row>
    <row r="50" spans="1:35">
      <c r="A50" s="7" t="s">
        <v>39</v>
      </c>
      <c r="B50" s="8"/>
      <c r="C50" s="12">
        <f t="shared" si="10"/>
        <v>379.95092628940756</v>
      </c>
      <c r="D50" s="13">
        <f t="shared" si="7"/>
        <v>368.5523985007253</v>
      </c>
      <c r="E50" s="13">
        <f t="shared" si="11"/>
        <v>319.15877808310233</v>
      </c>
      <c r="F50" s="14"/>
      <c r="G50" s="2"/>
      <c r="H50" s="8"/>
      <c r="I50" s="15">
        <f t="shared" si="12"/>
        <v>567.66005940203229</v>
      </c>
      <c r="J50" s="16">
        <f t="shared" si="3"/>
        <v>550.6302576199713</v>
      </c>
      <c r="K50" s="17">
        <f t="shared" si="13"/>
        <v>476.83444989770709</v>
      </c>
      <c r="L50" s="14"/>
      <c r="M50" s="2"/>
      <c r="N50" s="8"/>
      <c r="O50" s="13">
        <v>12</v>
      </c>
      <c r="P50" s="13">
        <f t="shared" si="5"/>
        <v>15</v>
      </c>
      <c r="Q50" s="13">
        <f t="shared" si="14"/>
        <v>14.742095940029012</v>
      </c>
      <c r="R50" s="34">
        <f t="shared" si="15"/>
        <v>12.766351123324092</v>
      </c>
      <c r="S50" s="127">
        <f t="shared" si="9"/>
        <v>3</v>
      </c>
      <c r="T50" s="14"/>
      <c r="U50" s="2"/>
      <c r="V50" s="8"/>
      <c r="W50" s="77">
        <v>72.78125</v>
      </c>
      <c r="X50" s="69">
        <v>0</v>
      </c>
      <c r="Y50" s="69">
        <v>11.21875</v>
      </c>
      <c r="Z50" s="69">
        <v>9920</v>
      </c>
      <c r="AA50" s="70">
        <v>104.80206412589884</v>
      </c>
      <c r="AB50" s="71">
        <v>19</v>
      </c>
      <c r="AC50" s="72">
        <v>0.7</v>
      </c>
      <c r="AD50" s="73">
        <v>1.4940352032979312</v>
      </c>
      <c r="AE50" s="67"/>
      <c r="AH50" s="75"/>
      <c r="AI50" s="76"/>
    </row>
    <row r="51" spans="1:35">
      <c r="A51" s="7" t="s">
        <v>40</v>
      </c>
      <c r="B51" s="8"/>
      <c r="C51" s="12">
        <f t="shared" si="10"/>
        <v>398.44712397755774</v>
      </c>
      <c r="D51" s="13">
        <f t="shared" si="7"/>
        <v>386.49371025823098</v>
      </c>
      <c r="E51" s="13">
        <f t="shared" si="11"/>
        <v>334.69558414114852</v>
      </c>
      <c r="F51" s="14"/>
      <c r="G51" s="2"/>
      <c r="H51" s="8"/>
      <c r="I51" s="15">
        <f t="shared" si="12"/>
        <v>592.36527802275486</v>
      </c>
      <c r="J51" s="16">
        <f t="shared" si="3"/>
        <v>574.59431968207218</v>
      </c>
      <c r="K51" s="17">
        <f t="shared" si="13"/>
        <v>497.58683353911408</v>
      </c>
      <c r="L51" s="14"/>
      <c r="M51" s="2"/>
      <c r="N51" s="8"/>
      <c r="O51" s="13">
        <v>14</v>
      </c>
      <c r="P51" s="13">
        <f t="shared" si="5"/>
        <v>16</v>
      </c>
      <c r="Q51" s="13">
        <f t="shared" si="14"/>
        <v>15.459748410329238</v>
      </c>
      <c r="R51" s="34">
        <f t="shared" si="15"/>
        <v>13.387823365645941</v>
      </c>
      <c r="S51" s="127">
        <f t="shared" si="9"/>
        <v>2</v>
      </c>
      <c r="T51" s="14"/>
      <c r="U51" s="2"/>
      <c r="V51" s="8"/>
      <c r="W51" s="77">
        <v>72.111209883931309</v>
      </c>
      <c r="X51" s="69">
        <v>0</v>
      </c>
      <c r="Y51" s="69">
        <v>14.44372094803351</v>
      </c>
      <c r="Z51" s="69">
        <v>8980</v>
      </c>
      <c r="AA51" s="70">
        <v>99.749390733371499</v>
      </c>
      <c r="AB51" s="71">
        <v>16</v>
      </c>
      <c r="AC51" s="72">
        <v>0.7</v>
      </c>
      <c r="AD51" s="73">
        <v>1.4866847879572584</v>
      </c>
      <c r="AE51" s="67"/>
      <c r="AH51" s="75"/>
      <c r="AI51" s="76"/>
    </row>
    <row r="52" spans="1:35">
      <c r="A52" s="7" t="s">
        <v>27</v>
      </c>
      <c r="B52" s="8"/>
      <c r="C52" s="12">
        <f t="shared" si="10"/>
        <v>414.37486127828311</v>
      </c>
      <c r="D52" s="13">
        <f t="shared" si="7"/>
        <v>401.9436154399346</v>
      </c>
      <c r="E52" s="13">
        <f t="shared" si="11"/>
        <v>348.07488347375778</v>
      </c>
      <c r="F52" s="14"/>
      <c r="G52" s="2"/>
      <c r="H52" s="8"/>
      <c r="I52" s="15">
        <f t="shared" si="12"/>
        <v>529.19693573574875</v>
      </c>
      <c r="J52" s="16">
        <f t="shared" si="3"/>
        <v>513.32102766367632</v>
      </c>
      <c r="K52" s="17">
        <f t="shared" si="13"/>
        <v>444.52542601802895</v>
      </c>
      <c r="L52" s="14"/>
      <c r="M52" s="2"/>
      <c r="N52" s="8"/>
      <c r="O52" s="13">
        <v>16</v>
      </c>
      <c r="P52" s="13">
        <f t="shared" si="5"/>
        <v>17</v>
      </c>
      <c r="Q52" s="13">
        <f t="shared" si="14"/>
        <v>16.077744617597386</v>
      </c>
      <c r="R52" s="34">
        <f t="shared" si="15"/>
        <v>13.922995338950312</v>
      </c>
      <c r="S52" s="127">
        <f t="shared" si="9"/>
        <v>1</v>
      </c>
      <c r="T52" s="14"/>
      <c r="U52" s="2"/>
      <c r="V52" s="8"/>
      <c r="W52" s="77">
        <v>30.58239221420909</v>
      </c>
      <c r="X52" s="69">
        <v>6.8237234450734894</v>
      </c>
      <c r="Y52" s="69">
        <v>8.5016223660410155</v>
      </c>
      <c r="Z52" s="69">
        <v>2360</v>
      </c>
      <c r="AA52" s="70">
        <v>46.9993479540707</v>
      </c>
      <c r="AB52" s="71">
        <v>7</v>
      </c>
      <c r="AC52" s="72">
        <v>0.7</v>
      </c>
      <c r="AD52" s="73">
        <v>1.2770971050301099</v>
      </c>
      <c r="AE52" s="67"/>
      <c r="AH52" s="75"/>
      <c r="AI52" s="76"/>
    </row>
    <row r="53" spans="1:35">
      <c r="A53" s="7" t="s">
        <v>26</v>
      </c>
      <c r="B53" s="8"/>
      <c r="C53" s="12">
        <f t="shared" si="10"/>
        <v>279.11686270568947</v>
      </c>
      <c r="D53" s="13">
        <f t="shared" si="7"/>
        <v>270.7433568245188</v>
      </c>
      <c r="E53" s="13">
        <f t="shared" si="11"/>
        <v>234.45816467277913</v>
      </c>
      <c r="F53" s="14"/>
      <c r="G53" s="2"/>
      <c r="H53" s="8"/>
      <c r="I53" s="15">
        <f t="shared" si="12"/>
        <v>427.47859156835136</v>
      </c>
      <c r="J53" s="16">
        <f t="shared" si="3"/>
        <v>414.65423382130081</v>
      </c>
      <c r="K53" s="17">
        <f t="shared" si="13"/>
        <v>359.0820169174151</v>
      </c>
      <c r="L53" s="14"/>
      <c r="M53" s="2"/>
      <c r="N53" s="8"/>
      <c r="O53" s="13">
        <v>11</v>
      </c>
      <c r="P53" s="13">
        <f t="shared" si="5"/>
        <v>11</v>
      </c>
      <c r="Q53" s="13">
        <f t="shared" si="14"/>
        <v>10.829734272980751</v>
      </c>
      <c r="R53" s="34">
        <f t="shared" si="15"/>
        <v>9.3783265869111645</v>
      </c>
      <c r="S53" s="127">
        <f t="shared" si="9"/>
        <v>0</v>
      </c>
      <c r="T53" s="14"/>
      <c r="U53" s="2"/>
      <c r="V53" s="8"/>
      <c r="W53" s="77">
        <v>42.852674678979071</v>
      </c>
      <c r="X53" s="69">
        <v>4.2959948346015642</v>
      </c>
      <c r="Y53" s="69">
        <v>14.781855216920309</v>
      </c>
      <c r="Z53" s="69">
        <v>6470</v>
      </c>
      <c r="AA53" s="70">
        <v>70.561981247983766</v>
      </c>
      <c r="AB53" s="71">
        <v>12</v>
      </c>
      <c r="AC53" s="72">
        <v>0.7</v>
      </c>
      <c r="AD53" s="73">
        <v>1.5315398268111793</v>
      </c>
      <c r="AE53" s="67"/>
      <c r="AH53" s="75"/>
      <c r="AI53" s="76"/>
    </row>
    <row r="54" spans="1:35">
      <c r="A54" s="7" t="s">
        <v>9</v>
      </c>
      <c r="B54" s="8"/>
      <c r="C54" s="12">
        <f t="shared" si="10"/>
        <v>269.9774500942641</v>
      </c>
      <c r="D54" s="13">
        <f t="shared" si="7"/>
        <v>261.87812659143617</v>
      </c>
      <c r="E54" s="13">
        <f t="shared" si="11"/>
        <v>226.78105807918183</v>
      </c>
      <c r="F54" s="14"/>
      <c r="G54" s="2"/>
      <c r="H54" s="8"/>
      <c r="I54" s="15">
        <f t="shared" si="12"/>
        <v>413.2154578501403</v>
      </c>
      <c r="J54" s="16">
        <f t="shared" si="3"/>
        <v>400.8189941146361</v>
      </c>
      <c r="K54" s="17">
        <f t="shared" si="13"/>
        <v>347.10098459411785</v>
      </c>
      <c r="L54" s="14"/>
      <c r="M54" s="2"/>
      <c r="N54" s="8"/>
      <c r="O54" s="13">
        <v>8</v>
      </c>
      <c r="P54" s="13">
        <f t="shared" si="5"/>
        <v>11</v>
      </c>
      <c r="Q54" s="13">
        <f t="shared" si="14"/>
        <v>10.475125063657448</v>
      </c>
      <c r="R54" s="34">
        <f t="shared" si="15"/>
        <v>9.0712423231672741</v>
      </c>
      <c r="S54" s="127">
        <f t="shared" si="9"/>
        <v>3</v>
      </c>
      <c r="T54" s="14"/>
      <c r="U54" s="2"/>
      <c r="V54" s="8"/>
      <c r="W54" s="77">
        <v>36.665140183096291</v>
      </c>
      <c r="X54" s="69">
        <v>6.3450547654078786</v>
      </c>
      <c r="Y54" s="69">
        <v>14.593385237861691</v>
      </c>
      <c r="Z54" s="69">
        <v>5240</v>
      </c>
      <c r="AA54" s="70">
        <v>57.757745325618217</v>
      </c>
      <c r="AB54" s="71">
        <v>11</v>
      </c>
      <c r="AC54" s="72">
        <v>0.7</v>
      </c>
      <c r="AD54" s="73">
        <v>1.5305554508565951</v>
      </c>
      <c r="AE54" s="67"/>
      <c r="AH54" s="75"/>
      <c r="AI54" s="76"/>
    </row>
    <row r="55" spans="1:35">
      <c r="A55" s="7" t="s">
        <v>28</v>
      </c>
      <c r="B55" s="8"/>
      <c r="C55" s="12">
        <f t="shared" si="10"/>
        <v>453.79158969947611</v>
      </c>
      <c r="D55" s="13">
        <f t="shared" si="7"/>
        <v>440.17784200849184</v>
      </c>
      <c r="E55" s="13">
        <f t="shared" si="11"/>
        <v>381.18493534755993</v>
      </c>
      <c r="F55" s="14"/>
      <c r="G55" s="2"/>
      <c r="H55" s="8"/>
      <c r="I55" s="15">
        <f t="shared" si="12"/>
        <v>578.32240983137308</v>
      </c>
      <c r="J55" s="16">
        <f t="shared" si="3"/>
        <v>560.97273753643185</v>
      </c>
      <c r="K55" s="17">
        <f t="shared" si="13"/>
        <v>485.79082425835338</v>
      </c>
      <c r="L55" s="14"/>
      <c r="M55" s="2"/>
      <c r="N55" s="8"/>
      <c r="O55" s="13">
        <v>15</v>
      </c>
      <c r="P55" s="13">
        <f t="shared" si="5"/>
        <v>18</v>
      </c>
      <c r="Q55" s="13">
        <f t="shared" si="14"/>
        <v>17.607113680339673</v>
      </c>
      <c r="R55" s="34">
        <f t="shared" si="15"/>
        <v>15.247397413902398</v>
      </c>
      <c r="S55" s="127">
        <f t="shared" si="9"/>
        <v>3</v>
      </c>
      <c r="T55" s="14"/>
      <c r="U55" s="2"/>
      <c r="V55" s="8"/>
      <c r="W55" s="77">
        <v>44.142048951380019</v>
      </c>
      <c r="X55" s="69">
        <v>1.838659281352081</v>
      </c>
      <c r="Y55" s="69">
        <v>8.3252142214647549</v>
      </c>
      <c r="Z55" s="69">
        <v>3520</v>
      </c>
      <c r="AA55" s="70">
        <v>68.432254749180572</v>
      </c>
      <c r="AB55" s="71">
        <v>11</v>
      </c>
      <c r="AC55" s="72">
        <v>0.7</v>
      </c>
      <c r="AD55" s="73">
        <v>1.2744229354589132</v>
      </c>
      <c r="AE55" s="67"/>
      <c r="AH55" s="75"/>
      <c r="AI55" s="76"/>
    </row>
    <row r="56" spans="1:35">
      <c r="A56" s="7" t="s">
        <v>18</v>
      </c>
      <c r="B56" s="8"/>
      <c r="C56" s="12">
        <f t="shared" si="10"/>
        <v>634.41645909038562</v>
      </c>
      <c r="D56" s="13">
        <f t="shared" si="7"/>
        <v>615.38396531767398</v>
      </c>
      <c r="E56" s="13">
        <f t="shared" si="11"/>
        <v>532.90982563592388</v>
      </c>
      <c r="F56" s="14"/>
      <c r="G56" s="2"/>
      <c r="H56" s="8"/>
      <c r="I56" s="15">
        <f t="shared" si="12"/>
        <v>803.33792943519938</v>
      </c>
      <c r="J56" s="16">
        <f t="shared" si="3"/>
        <v>779.23779155214334</v>
      </c>
      <c r="K56" s="17">
        <f t="shared" si="13"/>
        <v>674.80386072556746</v>
      </c>
      <c r="L56" s="14"/>
      <c r="M56" s="2"/>
      <c r="N56" s="8"/>
      <c r="O56" s="13">
        <v>16</v>
      </c>
      <c r="P56" s="13">
        <f t="shared" si="5"/>
        <v>25</v>
      </c>
      <c r="Q56" s="13">
        <f t="shared" si="14"/>
        <v>24.615358612706959</v>
      </c>
      <c r="R56" s="34">
        <f t="shared" si="15"/>
        <v>21.316393025436955</v>
      </c>
      <c r="S56" s="127">
        <f t="shared" si="9"/>
        <v>9</v>
      </c>
      <c r="T56" s="14"/>
      <c r="U56" s="2"/>
      <c r="V56" s="8"/>
      <c r="W56" s="77">
        <v>47.3125</v>
      </c>
      <c r="X56" s="69">
        <v>6</v>
      </c>
      <c r="Y56" s="69">
        <v>16.6875</v>
      </c>
      <c r="Z56" s="69">
        <v>2320</v>
      </c>
      <c r="AA56" s="70">
        <v>50.991912397382841</v>
      </c>
      <c r="AB56" s="71">
        <v>7</v>
      </c>
      <c r="AC56" s="72">
        <v>0.7</v>
      </c>
      <c r="AD56" s="73">
        <v>1.2662627489000051</v>
      </c>
      <c r="AE56" s="67"/>
      <c r="AH56" s="75"/>
      <c r="AI56" s="76"/>
    </row>
    <row r="57" spans="1:35">
      <c r="A57" s="7" t="s">
        <v>25</v>
      </c>
      <c r="B57" s="8"/>
      <c r="C57" s="12">
        <f t="shared" si="10"/>
        <v>188.80977949273637</v>
      </c>
      <c r="D57" s="13">
        <f t="shared" si="7"/>
        <v>183.14548610795427</v>
      </c>
      <c r="E57" s="13">
        <f t="shared" si="11"/>
        <v>158.60021477389856</v>
      </c>
      <c r="F57" s="14"/>
      <c r="G57" s="2"/>
      <c r="H57" s="8"/>
      <c r="I57" s="15">
        <f t="shared" si="12"/>
        <v>297.1382159660825</v>
      </c>
      <c r="J57" s="16">
        <f t="shared" si="3"/>
        <v>288.2240694871</v>
      </c>
      <c r="K57" s="17">
        <f t="shared" si="13"/>
        <v>249.5961014115093</v>
      </c>
      <c r="L57" s="14"/>
      <c r="M57" s="2"/>
      <c r="N57" s="8"/>
      <c r="O57" s="13">
        <v>9</v>
      </c>
      <c r="P57" s="13">
        <f t="shared" si="5"/>
        <v>8</v>
      </c>
      <c r="Q57" s="13">
        <f t="shared" si="14"/>
        <v>7.3258194443181708</v>
      </c>
      <c r="R57" s="34">
        <f t="shared" si="15"/>
        <v>6.3440085909559425</v>
      </c>
      <c r="S57" s="127">
        <f t="shared" si="9"/>
        <v>-1</v>
      </c>
      <c r="T57" s="14"/>
      <c r="U57" s="2"/>
      <c r="V57" s="8"/>
      <c r="W57" s="77">
        <v>36.129675833518142</v>
      </c>
      <c r="X57" s="69">
        <v>0</v>
      </c>
      <c r="Y57" s="69">
        <v>11.54093202483921</v>
      </c>
      <c r="Z57" s="69">
        <v>9020</v>
      </c>
      <c r="AA57" s="70">
        <v>91.316729794339665</v>
      </c>
      <c r="AB57" s="71">
        <v>16</v>
      </c>
      <c r="AC57" s="72">
        <v>0.7</v>
      </c>
      <c r="AD57" s="73">
        <v>1.5737437793973674</v>
      </c>
      <c r="AE57" s="67"/>
      <c r="AH57" s="75"/>
      <c r="AI57" s="76"/>
    </row>
    <row r="58" spans="1:35">
      <c r="A58" s="7" t="s">
        <v>5</v>
      </c>
      <c r="B58" s="8"/>
      <c r="C58" s="12">
        <f t="shared" si="10"/>
        <v>289.4601298463536</v>
      </c>
      <c r="D58" s="13">
        <f t="shared" si="7"/>
        <v>280.77632595096298</v>
      </c>
      <c r="E58" s="13">
        <f t="shared" si="11"/>
        <v>243.14650907093701</v>
      </c>
      <c r="F58" s="14"/>
      <c r="G58" s="2"/>
      <c r="H58" s="8"/>
      <c r="I58" s="15">
        <f t="shared" si="12"/>
        <v>436.08450857311203</v>
      </c>
      <c r="J58" s="16">
        <f t="shared" si="3"/>
        <v>423.00197331591863</v>
      </c>
      <c r="K58" s="17">
        <f t="shared" si="13"/>
        <v>366.31098720141409</v>
      </c>
      <c r="L58" s="14"/>
      <c r="M58" s="2"/>
      <c r="N58" s="8"/>
      <c r="O58" s="13">
        <v>6</v>
      </c>
      <c r="P58" s="13">
        <f t="shared" si="5"/>
        <v>12</v>
      </c>
      <c r="Q58" s="13">
        <f t="shared" si="14"/>
        <v>11.231053038038519</v>
      </c>
      <c r="R58" s="34">
        <f t="shared" si="15"/>
        <v>9.72586036283748</v>
      </c>
      <c r="S58" s="127">
        <f t="shared" si="9"/>
        <v>6</v>
      </c>
      <c r="T58" s="14"/>
      <c r="U58" s="2"/>
      <c r="V58" s="8"/>
      <c r="W58" s="77">
        <v>37.188812911362469</v>
      </c>
      <c r="X58" s="69">
        <v>7.5181722040489234</v>
      </c>
      <c r="Y58" s="69">
        <v>13.92646382637712</v>
      </c>
      <c r="Z58" s="69">
        <v>8460</v>
      </c>
      <c r="AA58" s="70">
        <v>96.839709240986792</v>
      </c>
      <c r="AB58" s="71">
        <v>16</v>
      </c>
      <c r="AC58" s="72">
        <v>0.7</v>
      </c>
      <c r="AD58" s="73">
        <v>1.5065442995710225</v>
      </c>
      <c r="AE58" s="67"/>
      <c r="AH58" s="75"/>
      <c r="AI58" s="76"/>
    </row>
    <row r="59" spans="1:35">
      <c r="A59" s="7" t="s">
        <v>8</v>
      </c>
      <c r="B59" s="8"/>
      <c r="C59" s="12">
        <f t="shared" si="10"/>
        <v>217.53067383031274</v>
      </c>
      <c r="D59" s="13">
        <f t="shared" si="7"/>
        <v>211.00475361540336</v>
      </c>
      <c r="E59" s="13">
        <f t="shared" si="11"/>
        <v>182.72576601746269</v>
      </c>
      <c r="F59" s="14"/>
      <c r="G59" s="2"/>
      <c r="H59" s="8"/>
      <c r="I59" s="15">
        <f t="shared" si="12"/>
        <v>328.14596925190182</v>
      </c>
      <c r="J59" s="16">
        <f t="shared" si="3"/>
        <v>318.30159017434477</v>
      </c>
      <c r="K59" s="17">
        <f t="shared" si="13"/>
        <v>275.64261417159753</v>
      </c>
      <c r="L59" s="14"/>
      <c r="M59" s="2"/>
      <c r="N59" s="8"/>
      <c r="O59" s="13">
        <v>8</v>
      </c>
      <c r="P59" s="13">
        <f t="shared" si="5"/>
        <v>9</v>
      </c>
      <c r="Q59" s="13">
        <f t="shared" si="14"/>
        <v>8.4401901446161336</v>
      </c>
      <c r="R59" s="34">
        <f t="shared" si="15"/>
        <v>7.3090306406985075</v>
      </c>
      <c r="S59" s="127">
        <f t="shared" si="9"/>
        <v>1</v>
      </c>
      <c r="T59" s="14"/>
      <c r="U59" s="2"/>
      <c r="V59" s="8"/>
      <c r="W59" s="77">
        <v>34.565653578370451</v>
      </c>
      <c r="X59" s="69">
        <v>0</v>
      </c>
      <c r="Y59" s="69">
        <v>13.77686665551413</v>
      </c>
      <c r="Z59" s="69">
        <v>5380</v>
      </c>
      <c r="AA59" s="70">
        <v>64.401457022773073</v>
      </c>
      <c r="AB59" s="71">
        <v>11</v>
      </c>
      <c r="AC59" s="72">
        <v>0.7</v>
      </c>
      <c r="AD59" s="73">
        <v>1.5085043569895609</v>
      </c>
      <c r="AE59" s="67"/>
      <c r="AH59" s="75"/>
      <c r="AI59" s="76"/>
    </row>
    <row r="60" spans="1:35">
      <c r="A60" s="7" t="s">
        <v>1</v>
      </c>
      <c r="B60" s="8"/>
      <c r="C60" s="12">
        <f t="shared" si="10"/>
        <v>314.7437187778545</v>
      </c>
      <c r="D60" s="13">
        <f t="shared" si="7"/>
        <v>305.30140721451886</v>
      </c>
      <c r="E60" s="13">
        <f t="shared" si="11"/>
        <v>264.38472377339775</v>
      </c>
      <c r="F60" s="14"/>
      <c r="G60" s="2"/>
      <c r="H60" s="8"/>
      <c r="I60" s="15">
        <f t="shared" si="12"/>
        <v>452.74318219587656</v>
      </c>
      <c r="J60" s="16">
        <f t="shared" si="3"/>
        <v>439.16088673000024</v>
      </c>
      <c r="K60" s="17">
        <f t="shared" si="13"/>
        <v>380.30427304453627</v>
      </c>
      <c r="L60" s="14"/>
      <c r="M60" s="2"/>
      <c r="N60" s="8"/>
      <c r="O60" s="13">
        <v>6</v>
      </c>
      <c r="P60" s="13">
        <f t="shared" si="5"/>
        <v>13</v>
      </c>
      <c r="Q60" s="13">
        <f t="shared" si="14"/>
        <v>12.212056288580754</v>
      </c>
      <c r="R60" s="34">
        <f t="shared" si="15"/>
        <v>10.57538895093591</v>
      </c>
      <c r="S60" s="127">
        <f t="shared" si="9"/>
        <v>7</v>
      </c>
      <c r="T60" s="14"/>
      <c r="U60" s="2"/>
      <c r="V60" s="8"/>
      <c r="W60" s="77">
        <v>36.259345137717823</v>
      </c>
      <c r="X60" s="69">
        <v>6.2723130972456431</v>
      </c>
      <c r="Y60" s="69">
        <v>13.46834176503654</v>
      </c>
      <c r="Z60" s="69">
        <v>7410</v>
      </c>
      <c r="AA60" s="70">
        <v>99.009380363943194</v>
      </c>
      <c r="AB60" s="71">
        <v>14</v>
      </c>
      <c r="AC60" s="72">
        <v>0.7</v>
      </c>
      <c r="AD60" s="73">
        <v>1.438450253920466</v>
      </c>
      <c r="AE60" s="67"/>
      <c r="AH60" s="75"/>
      <c r="AI60" s="76"/>
    </row>
    <row r="61" spans="1:35">
      <c r="A61" s="7" t="s">
        <v>13</v>
      </c>
      <c r="B61" s="8"/>
      <c r="C61" s="12">
        <f t="shared" si="10"/>
        <v>131.39118924812016</v>
      </c>
      <c r="D61" s="13">
        <f t="shared" si="7"/>
        <v>127.44945357067655</v>
      </c>
      <c r="E61" s="13">
        <f t="shared" si="11"/>
        <v>110.36859896842093</v>
      </c>
      <c r="F61" s="14"/>
      <c r="G61" s="2"/>
      <c r="H61" s="8"/>
      <c r="I61" s="15">
        <f t="shared" si="12"/>
        <v>184.85435477305089</v>
      </c>
      <c r="J61" s="16">
        <f t="shared" si="3"/>
        <v>179.30872412985934</v>
      </c>
      <c r="K61" s="17">
        <f t="shared" si="13"/>
        <v>155.27765800936274</v>
      </c>
      <c r="L61" s="14"/>
      <c r="M61" s="2"/>
      <c r="N61" s="8"/>
      <c r="O61" s="13">
        <v>4</v>
      </c>
      <c r="P61" s="13">
        <f t="shared" si="5"/>
        <v>5</v>
      </c>
      <c r="Q61" s="13">
        <f t="shared" si="14"/>
        <v>5.0979781428270625</v>
      </c>
      <c r="R61" s="34">
        <f t="shared" si="15"/>
        <v>4.4147439587368371</v>
      </c>
      <c r="S61" s="127">
        <f t="shared" si="9"/>
        <v>1</v>
      </c>
      <c r="T61" s="14"/>
      <c r="U61" s="2"/>
      <c r="V61" s="8"/>
      <c r="W61" s="77">
        <v>17.906843983201149</v>
      </c>
      <c r="X61" s="69">
        <v>0</v>
      </c>
      <c r="Y61" s="69">
        <v>5.5839733293176721</v>
      </c>
      <c r="Z61" s="69">
        <v>2630</v>
      </c>
      <c r="AA61" s="70">
        <v>37.23317053205497</v>
      </c>
      <c r="AB61" s="71">
        <v>7</v>
      </c>
      <c r="AC61" s="72">
        <v>0.7</v>
      </c>
      <c r="AD61" s="73">
        <v>1.4069006896951854</v>
      </c>
      <c r="AE61" s="67"/>
      <c r="AH61" s="75"/>
      <c r="AI61" s="76"/>
    </row>
    <row r="62" spans="1:35">
      <c r="A62" s="7" t="s">
        <v>10</v>
      </c>
      <c r="B62" s="8"/>
      <c r="C62" s="12">
        <f t="shared" si="10"/>
        <v>159.55564572130848</v>
      </c>
      <c r="D62" s="13">
        <f t="shared" si="7"/>
        <v>154.76897634966923</v>
      </c>
      <c r="E62" s="13">
        <f t="shared" si="11"/>
        <v>134.02674240589911</v>
      </c>
      <c r="F62" s="14"/>
      <c r="G62" s="2"/>
      <c r="H62" s="8"/>
      <c r="I62" s="15">
        <f t="shared" si="12"/>
        <v>270.95932117215762</v>
      </c>
      <c r="J62" s="16">
        <f t="shared" si="3"/>
        <v>262.83054153699288</v>
      </c>
      <c r="K62" s="17">
        <f t="shared" si="13"/>
        <v>227.60582978461238</v>
      </c>
      <c r="L62" s="14"/>
      <c r="M62" s="2"/>
      <c r="N62" s="8"/>
      <c r="O62" s="13">
        <v>10</v>
      </c>
      <c r="P62" s="13">
        <f t="shared" si="5"/>
        <v>6</v>
      </c>
      <c r="Q62" s="13">
        <f t="shared" si="14"/>
        <v>6.1907590539867696</v>
      </c>
      <c r="R62" s="34">
        <f t="shared" si="15"/>
        <v>5.3610696962359645</v>
      </c>
      <c r="S62" s="127">
        <f t="shared" si="9"/>
        <v>-4</v>
      </c>
      <c r="T62" s="14"/>
      <c r="U62" s="2"/>
      <c r="V62" s="8"/>
      <c r="W62" s="77">
        <v>39.583333333333329</v>
      </c>
      <c r="X62" s="69">
        <v>0</v>
      </c>
      <c r="Y62" s="69">
        <v>9.4166666666666661</v>
      </c>
      <c r="Z62" s="69">
        <v>6980</v>
      </c>
      <c r="AA62" s="70">
        <v>54.435210573655603</v>
      </c>
      <c r="AB62" s="71">
        <v>13</v>
      </c>
      <c r="AC62" s="72">
        <v>0.7</v>
      </c>
      <c r="AD62" s="73">
        <v>1.6982120560336356</v>
      </c>
      <c r="AE62" s="67"/>
      <c r="AH62" s="75"/>
      <c r="AI62" s="76"/>
    </row>
    <row r="63" spans="1:35">
      <c r="A63" s="7" t="s">
        <v>22</v>
      </c>
      <c r="B63" s="8"/>
      <c r="C63" s="12">
        <f t="shared" si="10"/>
        <v>40.653795277563347</v>
      </c>
      <c r="D63" s="13">
        <f t="shared" si="7"/>
        <v>39.434181419236445</v>
      </c>
      <c r="E63" s="13">
        <f t="shared" si="11"/>
        <v>34.149188033153209</v>
      </c>
      <c r="F63" s="14"/>
      <c r="G63" s="2"/>
      <c r="H63" s="8"/>
      <c r="I63" s="15">
        <f t="shared" si="12"/>
        <v>56.898208416506066</v>
      </c>
      <c r="J63" s="16">
        <f t="shared" si="3"/>
        <v>55.19126216401088</v>
      </c>
      <c r="K63" s="17">
        <f t="shared" si="13"/>
        <v>47.794495069865093</v>
      </c>
      <c r="L63" s="14"/>
      <c r="M63" s="2"/>
      <c r="N63" s="8"/>
      <c r="O63" s="13">
        <v>1</v>
      </c>
      <c r="P63" s="13">
        <f t="shared" si="5"/>
        <v>2</v>
      </c>
      <c r="Q63" s="13">
        <f t="shared" si="14"/>
        <v>1.5773672567694579</v>
      </c>
      <c r="R63" s="34">
        <f t="shared" si="15"/>
        <v>1.3659675213261284</v>
      </c>
      <c r="S63" s="127">
        <f t="shared" si="9"/>
        <v>1</v>
      </c>
      <c r="T63" s="14"/>
      <c r="U63" s="2"/>
      <c r="V63" s="8"/>
      <c r="W63" s="77">
        <v>4.1827177760920407</v>
      </c>
      <c r="X63" s="69">
        <v>0</v>
      </c>
      <c r="Y63" s="69">
        <v>2.588707408812188</v>
      </c>
      <c r="Z63" s="69">
        <v>1650</v>
      </c>
      <c r="AA63" s="70">
        <v>26.743926489853692</v>
      </c>
      <c r="AB63" s="71">
        <v>7</v>
      </c>
      <c r="AC63" s="72">
        <v>0.7</v>
      </c>
      <c r="AD63" s="73">
        <v>1.399579252761868</v>
      </c>
      <c r="AE63" s="67"/>
      <c r="AH63" s="75"/>
      <c r="AI63" s="76"/>
    </row>
    <row r="64" spans="1:35">
      <c r="A64" s="7" t="s">
        <v>23</v>
      </c>
      <c r="B64" s="8"/>
      <c r="C64" s="12">
        <f t="shared" si="10"/>
        <v>94.166895089477691</v>
      </c>
      <c r="D64" s="13">
        <f t="shared" si="7"/>
        <v>91.341888236793352</v>
      </c>
      <c r="E64" s="13">
        <f t="shared" si="11"/>
        <v>79.100191875161258</v>
      </c>
      <c r="F64" s="14"/>
      <c r="G64" s="2"/>
      <c r="H64" s="8"/>
      <c r="I64" s="15">
        <f t="shared" si="12"/>
        <v>130.05348138740746</v>
      </c>
      <c r="J64" s="16">
        <f t="shared" si="3"/>
        <v>126.15187694578523</v>
      </c>
      <c r="K64" s="17">
        <f t="shared" si="13"/>
        <v>109.24492436542226</v>
      </c>
      <c r="L64" s="14"/>
      <c r="M64" s="2"/>
      <c r="N64" s="8"/>
      <c r="O64" s="13">
        <v>2</v>
      </c>
      <c r="P64" s="13">
        <f t="shared" si="5"/>
        <v>4</v>
      </c>
      <c r="Q64" s="13">
        <f t="shared" si="14"/>
        <v>3.6536755294717342</v>
      </c>
      <c r="R64" s="34">
        <f t="shared" si="15"/>
        <v>3.1640076750064505</v>
      </c>
      <c r="S64" s="127">
        <f t="shared" si="9"/>
        <v>2</v>
      </c>
      <c r="T64" s="14"/>
      <c r="U64" s="2"/>
      <c r="V64" s="8"/>
      <c r="W64" s="77">
        <v>11.899904135000069</v>
      </c>
      <c r="X64" s="69">
        <v>0</v>
      </c>
      <c r="Y64" s="69">
        <v>3.720221285490815</v>
      </c>
      <c r="Z64" s="69">
        <v>1950</v>
      </c>
      <c r="AA64" s="70">
        <v>29.034144395148875</v>
      </c>
      <c r="AB64" s="71">
        <v>7</v>
      </c>
      <c r="AC64" s="72">
        <v>0.7</v>
      </c>
      <c r="AD64" s="73">
        <v>1.3810955672248746</v>
      </c>
      <c r="AE64" s="67"/>
      <c r="AH64" s="75"/>
      <c r="AI64" s="76"/>
    </row>
    <row r="65" spans="1:35">
      <c r="A65" s="7" t="s">
        <v>52</v>
      </c>
      <c r="B65" s="8"/>
      <c r="C65" s="12">
        <f t="shared" si="10"/>
        <v>471.87818990857613</v>
      </c>
      <c r="D65" s="13">
        <f t="shared" si="7"/>
        <v>457.72184421131885</v>
      </c>
      <c r="E65" s="13">
        <f t="shared" si="11"/>
        <v>396.37767952320394</v>
      </c>
      <c r="F65" s="14"/>
      <c r="G65" s="2"/>
      <c r="H65" s="8"/>
      <c r="I65" s="15">
        <f t="shared" si="12"/>
        <v>672.56065149531139</v>
      </c>
      <c r="J65" s="16">
        <f t="shared" si="3"/>
        <v>652.38383195045208</v>
      </c>
      <c r="K65" s="17">
        <f t="shared" si="13"/>
        <v>564.95094725606157</v>
      </c>
      <c r="L65" s="14"/>
      <c r="M65" s="2"/>
      <c r="N65" s="8"/>
      <c r="O65" s="13">
        <v>13</v>
      </c>
      <c r="P65" s="13">
        <f t="shared" si="5"/>
        <v>19</v>
      </c>
      <c r="Q65" s="13">
        <f t="shared" si="14"/>
        <v>18.308873768452756</v>
      </c>
      <c r="R65" s="34">
        <f t="shared" si="15"/>
        <v>15.855107180928158</v>
      </c>
      <c r="S65" s="127">
        <f t="shared" si="9"/>
        <v>6</v>
      </c>
      <c r="T65" s="14"/>
      <c r="U65" s="2"/>
      <c r="V65" s="8"/>
      <c r="W65" s="77">
        <v>52.280124303008343</v>
      </c>
      <c r="X65" s="69">
        <v>14.18976658564001</v>
      </c>
      <c r="Y65" s="69">
        <v>12.60258382347479</v>
      </c>
      <c r="Z65" s="69">
        <v>8250</v>
      </c>
      <c r="AA65" s="70">
        <v>104.43165768641114</v>
      </c>
      <c r="AB65" s="71">
        <v>15</v>
      </c>
      <c r="AC65" s="72">
        <v>0.7</v>
      </c>
      <c r="AD65" s="73">
        <v>1.4252844608597324</v>
      </c>
      <c r="AE65" s="67"/>
      <c r="AH65" s="75"/>
      <c r="AI65" s="76"/>
    </row>
    <row r="66" spans="1:35">
      <c r="A66" s="7" t="s">
        <v>57</v>
      </c>
      <c r="B66" s="8"/>
      <c r="C66" s="12">
        <f t="shared" si="10"/>
        <v>244.93096356837958</v>
      </c>
      <c r="D66" s="13">
        <f t="shared" si="7"/>
        <v>237.58303466132818</v>
      </c>
      <c r="E66" s="13">
        <f t="shared" si="11"/>
        <v>205.74200939743884</v>
      </c>
      <c r="F66" s="14"/>
      <c r="G66" s="2"/>
      <c r="H66" s="8"/>
      <c r="I66" s="15">
        <f t="shared" si="12"/>
        <v>355.38214680661656</v>
      </c>
      <c r="J66" s="16">
        <f t="shared" si="3"/>
        <v>344.72068240241805</v>
      </c>
      <c r="K66" s="17">
        <f t="shared" si="13"/>
        <v>298.52100331755793</v>
      </c>
      <c r="L66" s="14"/>
      <c r="M66" s="2"/>
      <c r="N66" s="8"/>
      <c r="O66" s="13">
        <v>7</v>
      </c>
      <c r="P66" s="13">
        <f t="shared" si="5"/>
        <v>10</v>
      </c>
      <c r="Q66" s="13">
        <f t="shared" si="14"/>
        <v>9.503321386453127</v>
      </c>
      <c r="R66" s="34">
        <f t="shared" si="15"/>
        <v>8.2296803758975532</v>
      </c>
      <c r="S66" s="127">
        <f t="shared" si="9"/>
        <v>3</v>
      </c>
      <c r="T66" s="14"/>
      <c r="U66" s="2"/>
      <c r="V66" s="8"/>
      <c r="W66" s="77">
        <v>34.468202421888797</v>
      </c>
      <c r="X66" s="69">
        <v>3.3072124569888608</v>
      </c>
      <c r="Y66" s="69">
        <v>8.814377986595721</v>
      </c>
      <c r="Z66" s="69">
        <v>6170</v>
      </c>
      <c r="AA66" s="70">
        <v>75.645151538718636</v>
      </c>
      <c r="AB66" s="71">
        <v>12</v>
      </c>
      <c r="AC66" s="72">
        <v>0.7</v>
      </c>
      <c r="AD66" s="73">
        <v>1.4509482248756242</v>
      </c>
      <c r="AE66" s="67"/>
      <c r="AH66" s="75"/>
      <c r="AI66" s="76"/>
    </row>
    <row r="67" spans="1:35">
      <c r="A67" s="2" t="s">
        <v>53</v>
      </c>
      <c r="B67" s="8"/>
      <c r="C67" s="12">
        <f t="shared" si="10"/>
        <v>404.74017257908883</v>
      </c>
      <c r="D67" s="13">
        <f t="shared" si="7"/>
        <v>392.59796740171618</v>
      </c>
      <c r="E67" s="13">
        <f t="shared" si="11"/>
        <v>339.98174496643463</v>
      </c>
      <c r="F67" s="14"/>
      <c r="G67" s="2"/>
      <c r="H67" s="8"/>
      <c r="I67" s="15">
        <f t="shared" si="12"/>
        <v>571.66738856793302</v>
      </c>
      <c r="J67" s="16">
        <f t="shared" si="3"/>
        <v>554.51736691089502</v>
      </c>
      <c r="K67" s="17">
        <f t="shared" si="13"/>
        <v>480.20060639706372</v>
      </c>
      <c r="L67" s="14"/>
      <c r="M67" s="2"/>
      <c r="N67" s="8"/>
      <c r="O67" s="13">
        <v>12</v>
      </c>
      <c r="P67" s="13">
        <f t="shared" si="5"/>
        <v>16</v>
      </c>
      <c r="Q67" s="13">
        <f t="shared" si="14"/>
        <v>15.703918696068648</v>
      </c>
      <c r="R67" s="34">
        <f t="shared" si="15"/>
        <v>13.599269798657385</v>
      </c>
      <c r="S67" s="127">
        <f t="shared" si="9"/>
        <v>4</v>
      </c>
      <c r="T67" s="14"/>
      <c r="U67" s="2"/>
      <c r="V67" s="8"/>
      <c r="W67" s="77">
        <v>37.368810212486792</v>
      </c>
      <c r="X67" s="69">
        <v>14.942725171625851</v>
      </c>
      <c r="Y67" s="69">
        <v>10.842662215121029</v>
      </c>
      <c r="Z67" s="69">
        <v>6360</v>
      </c>
      <c r="AA67" s="70">
        <v>84.05681958134538</v>
      </c>
      <c r="AB67" s="71">
        <v>12</v>
      </c>
      <c r="AC67" s="72">
        <v>0.7</v>
      </c>
      <c r="AD67" s="73">
        <v>1.4124305598951277</v>
      </c>
      <c r="AE67" s="67"/>
      <c r="AH67" s="75"/>
      <c r="AI67" s="76"/>
    </row>
    <row r="68" spans="1:35">
      <c r="A68" s="2" t="s">
        <v>59</v>
      </c>
      <c r="B68" s="8"/>
      <c r="C68" s="12">
        <f t="shared" si="10"/>
        <v>310.63115327128617</v>
      </c>
      <c r="D68" s="13">
        <f t="shared" si="7"/>
        <v>301.31221867314758</v>
      </c>
      <c r="E68" s="13">
        <f t="shared" si="11"/>
        <v>260.93016874788037</v>
      </c>
      <c r="F68" s="14"/>
      <c r="G68" s="2"/>
      <c r="H68" s="8"/>
      <c r="I68" s="15">
        <f t="shared" si="12"/>
        <v>471.03373994282833</v>
      </c>
      <c r="J68" s="16">
        <f t="shared" si="3"/>
        <v>456.90272774454348</v>
      </c>
      <c r="K68" s="17">
        <f t="shared" si="13"/>
        <v>395.6683415519758</v>
      </c>
      <c r="L68" s="14"/>
      <c r="M68" s="2"/>
      <c r="N68" s="8"/>
      <c r="O68" s="13">
        <v>16</v>
      </c>
      <c r="P68" s="13">
        <f t="shared" si="5"/>
        <v>12</v>
      </c>
      <c r="Q68" s="13">
        <f t="shared" si="14"/>
        <v>12.052488746925903</v>
      </c>
      <c r="R68" s="34">
        <f t="shared" si="15"/>
        <v>10.437206749915214</v>
      </c>
      <c r="S68" s="127">
        <f t="shared" si="9"/>
        <v>-4</v>
      </c>
      <c r="T68" s="14"/>
      <c r="U68" s="2"/>
      <c r="V68" s="8"/>
      <c r="W68" s="77">
        <v>43.25</v>
      </c>
      <c r="X68" s="69">
        <v>11.54166666666665</v>
      </c>
      <c r="Y68" s="69">
        <v>8.2083333333333499</v>
      </c>
      <c r="Z68" s="69">
        <v>4300</v>
      </c>
      <c r="AA68" s="70">
        <v>42.861766344657148</v>
      </c>
      <c r="AB68" s="71">
        <v>11</v>
      </c>
      <c r="AC68" s="72">
        <v>0.7</v>
      </c>
      <c r="AD68" s="73">
        <v>1.5163763678637101</v>
      </c>
      <c r="AE68" s="67"/>
      <c r="AH68" s="75"/>
      <c r="AI68" s="76"/>
    </row>
    <row r="69" spans="1:35">
      <c r="A69" s="2" t="s">
        <v>36</v>
      </c>
      <c r="B69" s="8"/>
      <c r="C69" s="12">
        <f t="shared" si="10"/>
        <v>654.85900181850104</v>
      </c>
      <c r="D69" s="13">
        <f t="shared" si="7"/>
        <v>635.21323176394594</v>
      </c>
      <c r="E69" s="13">
        <f t="shared" si="11"/>
        <v>550.08156152754088</v>
      </c>
      <c r="F69" s="14"/>
      <c r="G69" s="2"/>
      <c r="H69" s="8"/>
      <c r="I69" s="15">
        <f t="shared" si="12"/>
        <v>843.37035674799802</v>
      </c>
      <c r="J69" s="16">
        <f t="shared" si="3"/>
        <v>818.06924604555809</v>
      </c>
      <c r="K69" s="17">
        <f t="shared" si="13"/>
        <v>708.43109966831832</v>
      </c>
      <c r="L69" s="14"/>
      <c r="M69" s="2"/>
      <c r="N69" s="8"/>
      <c r="O69" s="13">
        <v>18</v>
      </c>
      <c r="P69" s="13">
        <f t="shared" si="5"/>
        <v>26</v>
      </c>
      <c r="Q69" s="13">
        <f t="shared" si="14"/>
        <v>25.408529270557839</v>
      </c>
      <c r="R69" s="34">
        <f t="shared" si="15"/>
        <v>22.003262461101635</v>
      </c>
      <c r="S69" s="127">
        <f t="shared" si="9"/>
        <v>8</v>
      </c>
      <c r="T69" s="14"/>
      <c r="U69" s="2"/>
      <c r="V69" s="8"/>
      <c r="W69" s="77">
        <v>57.072916666666501</v>
      </c>
      <c r="X69" s="69">
        <v>10.21875</v>
      </c>
      <c r="Y69" s="69">
        <v>9.7083333333333499</v>
      </c>
      <c r="Z69" s="69">
        <v>3440</v>
      </c>
      <c r="AA69" s="70">
        <v>61.978940834974587</v>
      </c>
      <c r="AB69" s="71">
        <v>11</v>
      </c>
      <c r="AC69" s="72">
        <v>0.7</v>
      </c>
      <c r="AD69" s="73">
        <v>1.2878655625195854</v>
      </c>
      <c r="AE69" s="67"/>
      <c r="AH69" s="75"/>
      <c r="AI69" s="76"/>
    </row>
    <row r="70" spans="1:35">
      <c r="A70" s="7" t="s">
        <v>321</v>
      </c>
      <c r="B70" s="8"/>
      <c r="C70" s="12">
        <f t="shared" si="10"/>
        <v>409.41588016355428</v>
      </c>
      <c r="D70" s="13">
        <f t="shared" si="7"/>
        <v>397.13340375864766</v>
      </c>
      <c r="E70" s="13">
        <f t="shared" si="11"/>
        <v>343.90933933738557</v>
      </c>
      <c r="F70" s="14"/>
      <c r="G70" s="2"/>
      <c r="H70" s="8"/>
      <c r="I70" s="15">
        <f t="shared" si="12"/>
        <v>602.08583557544614</v>
      </c>
      <c r="J70" s="16">
        <f t="shared" si="3"/>
        <v>584.02326050818272</v>
      </c>
      <c r="K70" s="17">
        <f t="shared" si="13"/>
        <v>505.75210188337473</v>
      </c>
      <c r="L70" s="14"/>
      <c r="M70" s="2"/>
      <c r="N70" s="8"/>
      <c r="O70" s="13">
        <v>12</v>
      </c>
      <c r="P70" s="13">
        <f t="shared" si="5"/>
        <v>16</v>
      </c>
      <c r="Q70" s="13">
        <f t="shared" si="14"/>
        <v>15.885336150345907</v>
      </c>
      <c r="R70" s="34">
        <f t="shared" si="15"/>
        <v>13.756373573495424</v>
      </c>
      <c r="S70" s="127">
        <f t="shared" si="9"/>
        <v>4</v>
      </c>
      <c r="T70" s="14"/>
      <c r="U70" s="2"/>
      <c r="V70" s="8"/>
      <c r="W70" s="77">
        <v>56.017448031534499</v>
      </c>
      <c r="X70" s="69">
        <v>7.3472072043373071</v>
      </c>
      <c r="Y70" s="69">
        <v>16.43793709907197</v>
      </c>
      <c r="Z70" s="69">
        <v>9230</v>
      </c>
      <c r="AA70" s="70">
        <v>110.41810391735308</v>
      </c>
      <c r="AB70" s="71">
        <v>17</v>
      </c>
      <c r="AC70" s="72">
        <v>0.7</v>
      </c>
      <c r="AD70" s="73">
        <v>1.4705971720855666</v>
      </c>
      <c r="AE70" s="67"/>
      <c r="AH70" s="75"/>
      <c r="AI70" s="76"/>
    </row>
    <row r="71" spans="1:35">
      <c r="A71" s="7" t="s">
        <v>322</v>
      </c>
      <c r="B71" s="8"/>
      <c r="C71" s="12">
        <f t="shared" si="10"/>
        <v>227.26877322605299</v>
      </c>
      <c r="D71" s="13">
        <f t="shared" si="7"/>
        <v>220.45071002927139</v>
      </c>
      <c r="E71" s="13">
        <f t="shared" si="11"/>
        <v>190.90576950988449</v>
      </c>
      <c r="F71" s="14"/>
      <c r="G71" s="2"/>
      <c r="H71" s="8"/>
      <c r="I71" s="15">
        <f t="shared" si="12"/>
        <v>302.97786860408144</v>
      </c>
      <c r="J71" s="16">
        <f t="shared" si="3"/>
        <v>293.88853254595898</v>
      </c>
      <c r="K71" s="17">
        <f t="shared" si="13"/>
        <v>254.50140962742839</v>
      </c>
      <c r="L71" s="14"/>
      <c r="M71" s="2"/>
      <c r="N71" s="8"/>
      <c r="O71" s="13">
        <v>7</v>
      </c>
      <c r="P71" s="13">
        <f t="shared" si="5"/>
        <v>9</v>
      </c>
      <c r="Q71" s="13">
        <f t="shared" si="14"/>
        <v>8.8180284011708565</v>
      </c>
      <c r="R71" s="34">
        <f t="shared" si="15"/>
        <v>7.6362307803953797</v>
      </c>
      <c r="S71" s="127">
        <f t="shared" si="9"/>
        <v>2</v>
      </c>
      <c r="T71" s="14"/>
      <c r="U71" s="2"/>
      <c r="V71" s="8"/>
      <c r="W71" s="77">
        <v>21.31272071867031</v>
      </c>
      <c r="X71" s="69">
        <v>2.7360619468813892</v>
      </c>
      <c r="Y71" s="69">
        <v>7.1162544539397743</v>
      </c>
      <c r="Z71" s="69">
        <v>2190</v>
      </c>
      <c r="AA71" s="70">
        <v>37.532418405581389</v>
      </c>
      <c r="AB71" s="71">
        <v>7</v>
      </c>
      <c r="AC71" s="72">
        <v>0.7</v>
      </c>
      <c r="AD71" s="73">
        <v>1.3331258153214229</v>
      </c>
      <c r="AE71" s="67"/>
      <c r="AH71" s="75"/>
      <c r="AI71" s="76"/>
    </row>
    <row r="72" spans="1:35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07"/>
      <c r="T72" s="22"/>
      <c r="U72" s="22"/>
      <c r="V72" s="2"/>
      <c r="W72" s="77"/>
      <c r="X72" s="69"/>
      <c r="Y72" s="69"/>
      <c r="Z72" s="69"/>
      <c r="AA72" s="70"/>
      <c r="AB72" s="71"/>
      <c r="AC72" s="72"/>
      <c r="AD72" s="73"/>
      <c r="AE72" s="67"/>
    </row>
    <row r="73" spans="1:35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07"/>
      <c r="T73" s="22"/>
      <c r="U73" s="22"/>
      <c r="V73" s="2"/>
      <c r="W73" s="77"/>
      <c r="X73" s="69"/>
      <c r="Y73" s="69"/>
      <c r="Z73" s="69"/>
      <c r="AA73" s="70"/>
      <c r="AB73" s="71"/>
      <c r="AC73" s="72"/>
      <c r="AD73" s="73"/>
      <c r="AE73" s="67"/>
    </row>
    <row r="74" spans="1:35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07"/>
      <c r="T74" s="22"/>
      <c r="U74" s="22"/>
      <c r="V74" s="2"/>
      <c r="W74" s="77"/>
      <c r="X74" s="69"/>
      <c r="Y74" s="69"/>
      <c r="Z74" s="69"/>
      <c r="AA74" s="70"/>
      <c r="AB74" s="71"/>
      <c r="AC74" s="72"/>
      <c r="AD74" s="73"/>
      <c r="AE74" s="67"/>
    </row>
    <row r="75" spans="1:35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07"/>
      <c r="T75" s="22"/>
      <c r="U75" s="22"/>
      <c r="V75" s="2"/>
      <c r="W75" s="77"/>
      <c r="X75" s="69"/>
      <c r="Y75" s="69"/>
      <c r="Z75" s="69"/>
      <c r="AA75" s="70"/>
      <c r="AB75" s="71"/>
      <c r="AC75" s="72"/>
      <c r="AD75" s="73"/>
      <c r="AE75" s="67"/>
    </row>
    <row r="76" spans="1:35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07"/>
      <c r="T76" s="2"/>
      <c r="U76" s="2"/>
      <c r="V76" s="2"/>
      <c r="W76" s="57"/>
      <c r="X76" s="78"/>
      <c r="Y76" s="78"/>
      <c r="Z76" s="78"/>
      <c r="AA76" s="79"/>
      <c r="AB76" s="79"/>
      <c r="AC76" s="79"/>
      <c r="AD76" s="80"/>
      <c r="AE76" s="81"/>
    </row>
    <row r="77" spans="1:35">
      <c r="A77" s="82"/>
      <c r="C77" s="83"/>
      <c r="D77" s="83"/>
      <c r="E77" s="83"/>
      <c r="I77" s="83"/>
      <c r="J77" s="83"/>
      <c r="K77" s="83"/>
      <c r="L77" s="83"/>
      <c r="M77" s="83"/>
      <c r="N77" s="83"/>
      <c r="O77" s="83"/>
      <c r="P77" s="83"/>
      <c r="Q77" s="83"/>
      <c r="W77" s="38"/>
      <c r="AC77" s="38"/>
      <c r="AD77" s="38"/>
      <c r="AE77" s="38"/>
    </row>
    <row r="78" spans="1:35">
      <c r="A78" s="82"/>
      <c r="C78" s="83"/>
      <c r="D78" s="83"/>
      <c r="E78" s="83"/>
      <c r="I78" s="83"/>
      <c r="J78" s="83"/>
      <c r="K78" s="83"/>
      <c r="L78" s="83"/>
      <c r="M78" s="83"/>
      <c r="N78" s="83"/>
      <c r="O78" s="83"/>
      <c r="P78" s="83"/>
      <c r="Q78" s="83"/>
    </row>
    <row r="79" spans="1:35">
      <c r="A79" s="82"/>
      <c r="C79" s="83"/>
      <c r="D79" s="83"/>
      <c r="E79" s="83"/>
      <c r="I79" s="83"/>
      <c r="J79" s="83"/>
      <c r="K79" s="83"/>
      <c r="L79" s="83"/>
      <c r="M79" s="83"/>
      <c r="N79" s="83"/>
      <c r="O79" s="83"/>
      <c r="P79" s="83"/>
      <c r="Q79" s="83"/>
    </row>
    <row r="80" spans="1:35">
      <c r="A80" s="82"/>
      <c r="C80" s="83"/>
      <c r="D80" s="83"/>
      <c r="E80" s="83"/>
      <c r="I80" s="83"/>
      <c r="J80" s="83"/>
      <c r="K80" s="83"/>
      <c r="L80" s="83"/>
      <c r="M80" s="83"/>
      <c r="N80" s="83"/>
      <c r="O80" s="83"/>
      <c r="P80" s="83"/>
      <c r="Q80" s="83"/>
    </row>
    <row r="81" spans="1:17">
      <c r="A81" s="82"/>
      <c r="C81" s="83"/>
      <c r="D81" s="83"/>
      <c r="E81" s="83"/>
      <c r="I81" s="83"/>
      <c r="J81" s="83"/>
      <c r="K81" s="83"/>
      <c r="L81" s="83"/>
      <c r="M81" s="83"/>
      <c r="N81" s="83"/>
      <c r="O81" s="83"/>
      <c r="P81" s="83"/>
      <c r="Q81" s="83"/>
    </row>
    <row r="82" spans="1:17">
      <c r="A82" s="82"/>
      <c r="C82" s="83"/>
      <c r="D82" s="83"/>
      <c r="E82" s="83"/>
      <c r="I82" s="83"/>
      <c r="J82" s="83"/>
      <c r="K82" s="83"/>
      <c r="L82" s="83"/>
      <c r="M82" s="83"/>
      <c r="N82" s="83"/>
      <c r="O82" s="83"/>
      <c r="P82" s="83"/>
      <c r="Q82" s="83"/>
    </row>
    <row r="83" spans="1:17">
      <c r="A83" s="82"/>
      <c r="C83" s="83"/>
      <c r="D83" s="83"/>
      <c r="E83" s="83"/>
      <c r="I83" s="83"/>
      <c r="J83" s="83"/>
      <c r="K83" s="83"/>
      <c r="L83" s="83"/>
      <c r="M83" s="83"/>
      <c r="N83" s="83"/>
      <c r="O83" s="83"/>
      <c r="P83" s="83"/>
      <c r="Q83" s="83"/>
    </row>
    <row r="84" spans="1:17">
      <c r="A84" s="82"/>
      <c r="C84" s="83"/>
      <c r="D84" s="83"/>
      <c r="E84" s="83"/>
      <c r="I84" s="83"/>
      <c r="J84" s="83"/>
      <c r="K84" s="83"/>
      <c r="L84" s="83"/>
      <c r="M84" s="83"/>
      <c r="N84" s="83"/>
      <c r="O84" s="83"/>
      <c r="P84" s="83"/>
      <c r="Q84" s="83"/>
    </row>
    <row r="85" spans="1:17">
      <c r="A85" s="82"/>
      <c r="C85" s="83"/>
      <c r="D85" s="83"/>
      <c r="E85" s="83"/>
      <c r="I85" s="83"/>
      <c r="J85" s="83"/>
      <c r="K85" s="83"/>
      <c r="L85" s="83"/>
      <c r="M85" s="83"/>
      <c r="N85" s="83"/>
      <c r="O85" s="83"/>
      <c r="P85" s="83"/>
      <c r="Q85" s="83"/>
    </row>
    <row r="86" spans="1:17">
      <c r="A86" s="82"/>
      <c r="C86" s="83"/>
      <c r="D86" s="83"/>
      <c r="E86" s="83"/>
      <c r="I86" s="83"/>
      <c r="J86" s="83"/>
      <c r="K86" s="83"/>
      <c r="L86" s="83"/>
      <c r="M86" s="83"/>
      <c r="N86" s="83"/>
      <c r="O86" s="83"/>
      <c r="P86" s="83"/>
      <c r="Q86" s="83"/>
    </row>
    <row r="87" spans="1:17">
      <c r="A87" s="82"/>
      <c r="C87" s="83"/>
      <c r="D87" s="83"/>
      <c r="E87" s="83"/>
      <c r="I87" s="83"/>
      <c r="J87" s="83"/>
      <c r="K87" s="83"/>
      <c r="L87" s="83"/>
      <c r="M87" s="83"/>
      <c r="N87" s="83"/>
      <c r="O87" s="83"/>
      <c r="P87" s="83"/>
      <c r="Q87" s="83"/>
    </row>
    <row r="88" spans="1:17">
      <c r="A88" s="82"/>
      <c r="C88" s="83"/>
      <c r="D88" s="83"/>
      <c r="E88" s="83"/>
      <c r="I88" s="83"/>
      <c r="J88" s="83"/>
      <c r="K88" s="83"/>
      <c r="L88" s="83"/>
      <c r="M88" s="83"/>
      <c r="N88" s="83"/>
      <c r="O88" s="83"/>
      <c r="P88" s="83"/>
      <c r="Q88" s="83"/>
    </row>
    <row r="89" spans="1:17">
      <c r="A89" s="82"/>
      <c r="C89" s="83"/>
      <c r="D89" s="83"/>
      <c r="E89" s="83"/>
      <c r="I89" s="83"/>
      <c r="J89" s="83"/>
      <c r="K89" s="83"/>
      <c r="L89" s="83"/>
      <c r="M89" s="83"/>
      <c r="N89" s="83"/>
      <c r="O89" s="83"/>
      <c r="P89" s="83"/>
      <c r="Q89" s="83"/>
    </row>
    <row r="90" spans="1:17">
      <c r="A90" s="82"/>
      <c r="C90" s="83"/>
      <c r="D90" s="83"/>
      <c r="E90" s="83"/>
      <c r="I90" s="83"/>
      <c r="J90" s="83"/>
      <c r="K90" s="83"/>
      <c r="L90" s="83"/>
      <c r="M90" s="83"/>
      <c r="N90" s="83"/>
      <c r="O90" s="83"/>
      <c r="P90" s="83"/>
      <c r="Q90" s="83"/>
    </row>
    <row r="91" spans="1:17">
      <c r="A91" s="82"/>
      <c r="C91" s="83"/>
      <c r="D91" s="83"/>
      <c r="E91" s="83"/>
      <c r="I91" s="83"/>
      <c r="J91" s="83"/>
      <c r="K91" s="83"/>
      <c r="L91" s="83"/>
      <c r="M91" s="83"/>
      <c r="N91" s="83"/>
      <c r="O91" s="83"/>
      <c r="P91" s="83"/>
      <c r="Q91" s="83"/>
    </row>
    <row r="92" spans="1:17">
      <c r="A92" s="82"/>
      <c r="C92" s="83"/>
      <c r="D92" s="83"/>
      <c r="E92" s="83"/>
      <c r="I92" s="83"/>
      <c r="J92" s="83"/>
      <c r="K92" s="83"/>
      <c r="L92" s="83"/>
      <c r="M92" s="83"/>
      <c r="N92" s="83"/>
      <c r="O92" s="83"/>
      <c r="P92" s="83"/>
      <c r="Q92" s="83"/>
    </row>
    <row r="93" spans="1:17">
      <c r="A93" s="82"/>
      <c r="C93" s="83"/>
      <c r="D93" s="83"/>
      <c r="E93" s="83"/>
      <c r="I93" s="83"/>
      <c r="J93" s="83"/>
      <c r="K93" s="83"/>
      <c r="L93" s="83"/>
      <c r="M93" s="83"/>
      <c r="N93" s="83"/>
      <c r="O93" s="83"/>
      <c r="P93" s="83"/>
      <c r="Q93" s="83"/>
    </row>
    <row r="94" spans="1:17">
      <c r="A94" s="82"/>
      <c r="C94" s="83"/>
      <c r="D94" s="83"/>
      <c r="E94" s="83"/>
      <c r="I94" s="83"/>
      <c r="J94" s="83"/>
      <c r="K94" s="83"/>
      <c r="L94" s="83"/>
      <c r="M94" s="83"/>
      <c r="N94" s="83"/>
      <c r="O94" s="83"/>
      <c r="P94" s="83"/>
      <c r="Q94" s="83"/>
    </row>
    <row r="95" spans="1:17">
      <c r="A95" s="82"/>
      <c r="C95" s="83"/>
      <c r="D95" s="83"/>
      <c r="E95" s="83"/>
      <c r="I95" s="83"/>
      <c r="J95" s="83"/>
      <c r="K95" s="83"/>
      <c r="L95" s="83"/>
      <c r="M95" s="83"/>
      <c r="N95" s="83"/>
      <c r="O95" s="83"/>
      <c r="P95" s="83"/>
      <c r="Q95" s="83"/>
    </row>
    <row r="96" spans="1:17">
      <c r="A96" s="82"/>
      <c r="C96" s="83"/>
      <c r="D96" s="83"/>
      <c r="E96" s="83"/>
      <c r="I96" s="83"/>
      <c r="J96" s="83"/>
      <c r="K96" s="83"/>
      <c r="L96" s="83"/>
      <c r="M96" s="83"/>
      <c r="N96" s="83"/>
      <c r="O96" s="83"/>
      <c r="P96" s="83"/>
      <c r="Q96" s="83"/>
    </row>
    <row r="97" spans="1:17">
      <c r="A97" s="82"/>
      <c r="C97" s="83"/>
      <c r="D97" s="83"/>
      <c r="E97" s="83"/>
      <c r="I97" s="83"/>
      <c r="J97" s="83"/>
      <c r="K97" s="83"/>
      <c r="L97" s="83"/>
      <c r="M97" s="83"/>
      <c r="N97" s="83"/>
      <c r="O97" s="83"/>
      <c r="P97" s="83"/>
      <c r="Q97" s="83"/>
    </row>
    <row r="98" spans="1:17">
      <c r="A98" s="82"/>
      <c r="C98" s="83"/>
      <c r="D98" s="83"/>
      <c r="E98" s="83"/>
      <c r="I98" s="83"/>
      <c r="J98" s="83"/>
      <c r="K98" s="83"/>
      <c r="L98" s="83"/>
      <c r="M98" s="83"/>
      <c r="N98" s="83"/>
      <c r="O98" s="83"/>
      <c r="P98" s="83"/>
      <c r="Q98" s="83"/>
    </row>
    <row r="99" spans="1:17">
      <c r="A99" s="82"/>
      <c r="C99" s="83"/>
      <c r="D99" s="83"/>
      <c r="E99" s="83"/>
      <c r="I99" s="83"/>
      <c r="J99" s="83"/>
      <c r="K99" s="83"/>
      <c r="L99" s="83"/>
      <c r="M99" s="83"/>
      <c r="N99" s="83"/>
      <c r="O99" s="83"/>
      <c r="P99" s="83"/>
      <c r="Q99" s="83"/>
    </row>
    <row r="100" spans="1:17">
      <c r="A100" s="82"/>
      <c r="C100" s="83"/>
      <c r="D100" s="83"/>
      <c r="E100" s="83"/>
      <c r="I100" s="83"/>
      <c r="J100" s="83"/>
      <c r="K100" s="83"/>
      <c r="L100" s="83"/>
      <c r="M100" s="83"/>
      <c r="N100" s="83"/>
      <c r="O100" s="83"/>
      <c r="P100" s="83"/>
      <c r="Q100" s="83"/>
    </row>
    <row r="101" spans="1:17">
      <c r="A101" s="82"/>
      <c r="C101" s="83"/>
      <c r="D101" s="83"/>
      <c r="E101" s="83"/>
      <c r="I101" s="83"/>
      <c r="J101" s="83"/>
      <c r="K101" s="83"/>
      <c r="L101" s="83"/>
      <c r="M101" s="83"/>
      <c r="N101" s="83"/>
      <c r="O101" s="83"/>
      <c r="P101" s="83"/>
      <c r="Q101" s="83"/>
    </row>
    <row r="102" spans="1:17">
      <c r="A102" s="82"/>
      <c r="C102" s="83"/>
      <c r="D102" s="83"/>
      <c r="E102" s="83"/>
      <c r="I102" s="83"/>
      <c r="J102" s="83"/>
      <c r="K102" s="83"/>
      <c r="L102" s="83"/>
      <c r="M102" s="83"/>
      <c r="N102" s="83"/>
      <c r="O102" s="83"/>
      <c r="P102" s="83"/>
      <c r="Q102" s="83"/>
    </row>
    <row r="103" spans="1:17">
      <c r="A103" s="82"/>
      <c r="C103" s="83"/>
      <c r="D103" s="83"/>
      <c r="E103" s="83"/>
      <c r="I103" s="83"/>
      <c r="J103" s="83"/>
      <c r="K103" s="83"/>
      <c r="L103" s="83"/>
      <c r="M103" s="83"/>
      <c r="N103" s="83"/>
      <c r="O103" s="83"/>
      <c r="P103" s="83"/>
      <c r="Q103" s="83"/>
    </row>
    <row r="104" spans="1:17">
      <c r="A104" s="82"/>
      <c r="C104" s="83"/>
      <c r="D104" s="83"/>
      <c r="E104" s="83"/>
      <c r="I104" s="83"/>
      <c r="J104" s="83"/>
      <c r="K104" s="83"/>
      <c r="L104" s="83"/>
      <c r="M104" s="83"/>
      <c r="N104" s="83"/>
      <c r="O104" s="83"/>
      <c r="P104" s="83"/>
      <c r="Q104" s="83"/>
    </row>
    <row r="105" spans="1:17">
      <c r="A105" s="82"/>
      <c r="C105" s="83"/>
      <c r="D105" s="83"/>
      <c r="E105" s="83"/>
      <c r="I105" s="83"/>
      <c r="J105" s="83"/>
      <c r="K105" s="83"/>
      <c r="L105" s="83"/>
      <c r="M105" s="83"/>
      <c r="N105" s="83"/>
      <c r="O105" s="83"/>
      <c r="P105" s="83"/>
      <c r="Q105" s="83"/>
    </row>
    <row r="106" spans="1:17">
      <c r="A106" s="82"/>
      <c r="C106" s="83"/>
      <c r="D106" s="83"/>
      <c r="E106" s="83"/>
      <c r="I106" s="83"/>
      <c r="J106" s="83"/>
      <c r="K106" s="83"/>
      <c r="L106" s="83"/>
      <c r="M106" s="83"/>
      <c r="N106" s="83"/>
      <c r="O106" s="83"/>
      <c r="P106" s="83"/>
      <c r="Q106" s="83"/>
    </row>
    <row r="107" spans="1:17">
      <c r="A107" s="82"/>
      <c r="C107" s="83"/>
      <c r="D107" s="83"/>
      <c r="E107" s="83"/>
      <c r="I107" s="83"/>
      <c r="J107" s="83"/>
      <c r="K107" s="83"/>
      <c r="L107" s="83"/>
      <c r="M107" s="83"/>
      <c r="N107" s="83"/>
      <c r="O107" s="83"/>
      <c r="P107" s="83"/>
      <c r="Q107" s="83"/>
    </row>
    <row r="108" spans="1:17">
      <c r="A108" s="82"/>
      <c r="C108" s="83"/>
      <c r="D108" s="83"/>
      <c r="E108" s="83"/>
      <c r="I108" s="83"/>
      <c r="J108" s="83"/>
      <c r="K108" s="83"/>
      <c r="L108" s="83"/>
      <c r="M108" s="83"/>
      <c r="N108" s="83"/>
      <c r="O108" s="83"/>
      <c r="P108" s="83"/>
      <c r="Q108" s="83"/>
    </row>
    <row r="109" spans="1:17">
      <c r="A109" s="82"/>
      <c r="C109" s="83"/>
      <c r="D109" s="83"/>
      <c r="E109" s="83"/>
      <c r="I109" s="83"/>
      <c r="J109" s="83"/>
      <c r="K109" s="83"/>
      <c r="L109" s="83"/>
      <c r="M109" s="83"/>
      <c r="N109" s="83"/>
      <c r="O109" s="83"/>
      <c r="P109" s="83"/>
      <c r="Q109" s="83"/>
    </row>
    <row r="110" spans="1:17">
      <c r="A110" s="82"/>
      <c r="C110" s="83"/>
      <c r="D110" s="83"/>
      <c r="E110" s="83"/>
      <c r="I110" s="83"/>
      <c r="J110" s="83"/>
      <c r="K110" s="83"/>
      <c r="L110" s="83"/>
      <c r="M110" s="83"/>
      <c r="N110" s="83"/>
      <c r="O110" s="83"/>
      <c r="P110" s="83"/>
      <c r="Q110" s="83"/>
    </row>
    <row r="111" spans="1:17">
      <c r="A111" s="82"/>
      <c r="C111" s="83"/>
      <c r="D111" s="83"/>
      <c r="E111" s="83"/>
      <c r="I111" s="83"/>
      <c r="J111" s="83"/>
      <c r="K111" s="83"/>
      <c r="L111" s="83"/>
      <c r="M111" s="83"/>
      <c r="N111" s="83"/>
      <c r="O111" s="83"/>
      <c r="P111" s="83"/>
      <c r="Q111" s="83"/>
    </row>
    <row r="112" spans="1:17">
      <c r="A112" s="82"/>
      <c r="C112" s="83"/>
      <c r="D112" s="83"/>
      <c r="E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1:17">
      <c r="A113" s="82"/>
      <c r="C113" s="83"/>
      <c r="D113" s="83"/>
      <c r="E113" s="83"/>
      <c r="I113" s="83"/>
      <c r="J113" s="83"/>
      <c r="K113" s="83"/>
      <c r="L113" s="83"/>
      <c r="M113" s="83"/>
      <c r="N113" s="83"/>
      <c r="O113" s="83"/>
      <c r="P113" s="83"/>
      <c r="Q113" s="83"/>
    </row>
    <row r="114" spans="1:17">
      <c r="A114" s="82"/>
      <c r="C114" s="83"/>
      <c r="D114" s="83"/>
      <c r="E114" s="83"/>
      <c r="I114" s="83"/>
      <c r="J114" s="83"/>
      <c r="K114" s="83"/>
      <c r="L114" s="83"/>
      <c r="M114" s="83"/>
      <c r="N114" s="83"/>
      <c r="O114" s="83"/>
      <c r="P114" s="83"/>
      <c r="Q114" s="83"/>
    </row>
    <row r="115" spans="1:17">
      <c r="A115" s="82"/>
      <c r="C115" s="83"/>
      <c r="D115" s="83"/>
      <c r="E115" s="83"/>
      <c r="I115" s="83"/>
      <c r="J115" s="83"/>
      <c r="K115" s="83"/>
      <c r="L115" s="83"/>
      <c r="M115" s="83"/>
      <c r="N115" s="83"/>
      <c r="O115" s="83"/>
      <c r="P115" s="83"/>
      <c r="Q115" s="83"/>
    </row>
    <row r="116" spans="1:17">
      <c r="A116" s="82"/>
      <c r="C116" s="83"/>
      <c r="D116" s="83"/>
      <c r="E116" s="83"/>
      <c r="I116" s="83"/>
      <c r="J116" s="83"/>
      <c r="K116" s="83"/>
      <c r="L116" s="83"/>
      <c r="M116" s="83"/>
      <c r="N116" s="83"/>
      <c r="O116" s="83"/>
      <c r="P116" s="83"/>
      <c r="Q116" s="83"/>
    </row>
    <row r="117" spans="1:17">
      <c r="A117" s="82"/>
      <c r="C117" s="83"/>
      <c r="D117" s="83"/>
      <c r="E117" s="83"/>
      <c r="I117" s="83"/>
      <c r="J117" s="83"/>
      <c r="K117" s="83"/>
      <c r="L117" s="83"/>
      <c r="M117" s="83"/>
      <c r="N117" s="83"/>
      <c r="O117" s="83"/>
      <c r="P117" s="83"/>
      <c r="Q117" s="83"/>
    </row>
    <row r="118" spans="1:17">
      <c r="A118" s="82"/>
      <c r="C118" s="83"/>
      <c r="D118" s="83"/>
      <c r="E118" s="83"/>
      <c r="I118" s="83"/>
      <c r="J118" s="83"/>
      <c r="K118" s="83"/>
      <c r="L118" s="83"/>
      <c r="M118" s="83"/>
      <c r="N118" s="83"/>
      <c r="O118" s="83"/>
      <c r="P118" s="83"/>
      <c r="Q118" s="83"/>
    </row>
    <row r="119" spans="1:17">
      <c r="A119" s="82"/>
      <c r="C119" s="83"/>
      <c r="D119" s="83"/>
      <c r="E119" s="83"/>
      <c r="I119" s="83"/>
      <c r="J119" s="83"/>
      <c r="K119" s="83"/>
      <c r="L119" s="83"/>
      <c r="M119" s="83"/>
      <c r="N119" s="83"/>
      <c r="O119" s="83"/>
      <c r="P119" s="83"/>
      <c r="Q119" s="83"/>
    </row>
    <row r="120" spans="1:17">
      <c r="A120" s="82"/>
      <c r="C120" s="83"/>
      <c r="D120" s="83"/>
      <c r="E120" s="83"/>
      <c r="I120" s="83"/>
      <c r="J120" s="83"/>
      <c r="K120" s="83"/>
      <c r="L120" s="83"/>
      <c r="M120" s="83"/>
      <c r="N120" s="83"/>
      <c r="O120" s="83"/>
      <c r="P120" s="83"/>
      <c r="Q120" s="83"/>
    </row>
    <row r="121" spans="1:17">
      <c r="A121" s="82"/>
      <c r="C121" s="83"/>
      <c r="D121" s="83"/>
      <c r="E121" s="83"/>
      <c r="I121" s="83"/>
      <c r="J121" s="83"/>
      <c r="K121" s="83"/>
      <c r="L121" s="83"/>
      <c r="M121" s="83"/>
      <c r="N121" s="83"/>
      <c r="O121" s="83"/>
      <c r="P121" s="83"/>
      <c r="Q121" s="83"/>
    </row>
    <row r="122" spans="1:17">
      <c r="A122" s="82"/>
      <c r="C122" s="83"/>
      <c r="D122" s="83"/>
      <c r="E122" s="83"/>
      <c r="I122" s="83"/>
      <c r="J122" s="83"/>
      <c r="K122" s="83"/>
      <c r="L122" s="83"/>
      <c r="M122" s="83"/>
      <c r="N122" s="83"/>
      <c r="O122" s="83"/>
      <c r="P122" s="83"/>
      <c r="Q122" s="83"/>
    </row>
    <row r="123" spans="1:17">
      <c r="A123" s="82"/>
      <c r="C123" s="83"/>
      <c r="D123" s="83"/>
      <c r="E123" s="83"/>
      <c r="I123" s="83"/>
      <c r="J123" s="83"/>
      <c r="K123" s="83"/>
      <c r="L123" s="83"/>
      <c r="M123" s="83"/>
      <c r="N123" s="83"/>
      <c r="O123" s="83"/>
      <c r="P123" s="83"/>
      <c r="Q123" s="83"/>
    </row>
    <row r="124" spans="1:17">
      <c r="A124" s="82"/>
      <c r="C124" s="83"/>
      <c r="D124" s="83"/>
      <c r="E124" s="83"/>
      <c r="I124" s="83"/>
      <c r="J124" s="83"/>
      <c r="K124" s="83"/>
      <c r="L124" s="83"/>
      <c r="M124" s="83"/>
      <c r="N124" s="83"/>
      <c r="O124" s="83"/>
      <c r="P124" s="83"/>
      <c r="Q124" s="83"/>
    </row>
    <row r="125" spans="1:17">
      <c r="A125" s="82"/>
      <c r="C125" s="83"/>
      <c r="D125" s="83"/>
      <c r="E125" s="83"/>
      <c r="I125" s="83"/>
      <c r="J125" s="83"/>
      <c r="K125" s="83"/>
      <c r="L125" s="83"/>
      <c r="M125" s="83"/>
      <c r="N125" s="83"/>
      <c r="O125" s="83"/>
      <c r="P125" s="83"/>
      <c r="Q125" s="83"/>
    </row>
    <row r="126" spans="1:17">
      <c r="A126" s="82"/>
      <c r="C126" s="83"/>
      <c r="D126" s="83"/>
      <c r="E126" s="83"/>
      <c r="I126" s="83"/>
      <c r="J126" s="83"/>
      <c r="K126" s="83"/>
      <c r="L126" s="83"/>
      <c r="M126" s="83"/>
      <c r="N126" s="83"/>
      <c r="O126" s="83"/>
      <c r="P126" s="83"/>
      <c r="Q126" s="83"/>
    </row>
    <row r="127" spans="1:17">
      <c r="A127" s="82"/>
      <c r="C127" s="83"/>
      <c r="D127" s="83"/>
      <c r="E127" s="83"/>
      <c r="I127" s="83"/>
      <c r="J127" s="83"/>
      <c r="K127" s="83"/>
      <c r="L127" s="83"/>
      <c r="M127" s="83"/>
      <c r="N127" s="83"/>
      <c r="O127" s="83"/>
      <c r="P127" s="83"/>
      <c r="Q127" s="83"/>
    </row>
    <row r="128" spans="1:17">
      <c r="A128" s="82"/>
      <c r="C128" s="83"/>
      <c r="D128" s="83"/>
      <c r="E128" s="83"/>
      <c r="I128" s="83"/>
      <c r="J128" s="83"/>
      <c r="K128" s="83"/>
      <c r="L128" s="83"/>
      <c r="M128" s="83"/>
      <c r="N128" s="83"/>
      <c r="O128" s="83"/>
      <c r="P128" s="83"/>
      <c r="Q128" s="83"/>
    </row>
    <row r="129" spans="1:67">
      <c r="A129" s="82"/>
      <c r="C129" s="83"/>
      <c r="D129" s="83"/>
      <c r="E129" s="83"/>
      <c r="I129" s="83"/>
      <c r="J129" s="83"/>
      <c r="K129" s="83"/>
      <c r="L129" s="83"/>
      <c r="M129" s="83"/>
      <c r="N129" s="83"/>
      <c r="O129" s="83"/>
      <c r="P129" s="83"/>
      <c r="Q129" s="83"/>
    </row>
    <row r="130" spans="1:67">
      <c r="A130" s="82"/>
      <c r="C130" s="83"/>
      <c r="D130" s="83"/>
      <c r="E130" s="83"/>
      <c r="I130" s="83"/>
      <c r="J130" s="83"/>
      <c r="K130" s="83"/>
      <c r="L130" s="83"/>
      <c r="M130" s="83"/>
      <c r="N130" s="83"/>
      <c r="O130" s="83"/>
      <c r="P130" s="83"/>
      <c r="Q130" s="83"/>
    </row>
    <row r="131" spans="1:67">
      <c r="A131" s="82"/>
      <c r="C131" s="83"/>
      <c r="D131" s="83"/>
      <c r="E131" s="83"/>
      <c r="I131" s="83"/>
      <c r="J131" s="83"/>
      <c r="K131" s="83"/>
      <c r="L131" s="83"/>
      <c r="M131" s="83"/>
      <c r="N131" s="83"/>
      <c r="O131" s="83"/>
      <c r="P131" s="83"/>
      <c r="Q131" s="83"/>
    </row>
    <row r="132" spans="1:67">
      <c r="A132" s="82"/>
      <c r="C132" s="83"/>
      <c r="D132" s="83"/>
      <c r="E132" s="83"/>
      <c r="I132" s="83"/>
      <c r="J132" s="83"/>
      <c r="K132" s="83"/>
      <c r="L132" s="83"/>
      <c r="M132" s="83"/>
      <c r="N132" s="83"/>
      <c r="O132" s="83"/>
      <c r="P132" s="83"/>
      <c r="Q132" s="83"/>
    </row>
    <row r="133" spans="1:67">
      <c r="A133" s="82"/>
      <c r="C133" s="83"/>
      <c r="D133" s="83"/>
      <c r="E133" s="83"/>
      <c r="I133" s="83"/>
      <c r="J133" s="83"/>
      <c r="K133" s="83"/>
      <c r="L133" s="83"/>
      <c r="M133" s="83"/>
      <c r="N133" s="83"/>
      <c r="O133" s="83"/>
      <c r="P133" s="83"/>
      <c r="Q133" s="83"/>
    </row>
    <row r="134" spans="1:67">
      <c r="A134" s="82"/>
      <c r="C134" s="83"/>
      <c r="D134" s="83"/>
      <c r="E134" s="83"/>
      <c r="I134" s="83"/>
      <c r="J134" s="83"/>
      <c r="K134" s="83"/>
      <c r="L134" s="83"/>
      <c r="M134" s="83"/>
      <c r="N134" s="83"/>
      <c r="O134" s="83"/>
      <c r="P134" s="83"/>
      <c r="Q134" s="83"/>
    </row>
    <row r="135" spans="1:67">
      <c r="A135" s="82"/>
      <c r="C135" s="83"/>
      <c r="D135" s="83"/>
      <c r="E135" s="83"/>
      <c r="I135" s="83"/>
      <c r="J135" s="83"/>
      <c r="K135" s="83"/>
      <c r="L135" s="83"/>
      <c r="M135" s="83"/>
      <c r="N135" s="83"/>
      <c r="O135" s="83"/>
      <c r="P135" s="83"/>
      <c r="Q135" s="83"/>
    </row>
    <row r="136" spans="1:67">
      <c r="A136" s="82"/>
      <c r="C136" s="83"/>
      <c r="D136" s="83"/>
      <c r="E136" s="83"/>
      <c r="I136" s="83"/>
      <c r="J136" s="83"/>
      <c r="K136" s="83"/>
      <c r="L136" s="83"/>
      <c r="M136" s="83"/>
      <c r="N136" s="83"/>
      <c r="O136" s="83"/>
      <c r="P136" s="83"/>
      <c r="Q136" s="83"/>
    </row>
    <row r="137" spans="1:67">
      <c r="A137" s="82"/>
      <c r="C137" s="83"/>
      <c r="D137" s="83"/>
      <c r="E137" s="83"/>
      <c r="I137" s="83"/>
      <c r="J137" s="83"/>
      <c r="K137" s="83"/>
      <c r="L137" s="83"/>
      <c r="M137" s="83"/>
      <c r="N137" s="83"/>
      <c r="O137" s="83"/>
      <c r="P137" s="83"/>
      <c r="Q137" s="83"/>
    </row>
    <row r="138" spans="1:67">
      <c r="A138" s="82"/>
      <c r="C138" s="83"/>
      <c r="D138" s="83"/>
      <c r="E138" s="83"/>
      <c r="I138" s="83"/>
      <c r="J138" s="83"/>
      <c r="K138" s="83"/>
      <c r="L138" s="83"/>
      <c r="M138" s="83"/>
      <c r="N138" s="83"/>
      <c r="O138" s="83"/>
      <c r="P138" s="83"/>
      <c r="Q138" s="83"/>
    </row>
    <row r="139" spans="1:67">
      <c r="A139" s="82"/>
      <c r="C139" s="83"/>
      <c r="D139" s="83"/>
      <c r="E139" s="83"/>
      <c r="I139" s="83"/>
      <c r="J139" s="83"/>
      <c r="K139" s="83"/>
      <c r="L139" s="83"/>
      <c r="M139" s="83"/>
      <c r="N139" s="83"/>
      <c r="O139" s="83"/>
      <c r="P139" s="83"/>
      <c r="Q139" s="83"/>
    </row>
    <row r="140" spans="1:67">
      <c r="A140" s="82"/>
      <c r="C140" s="83"/>
      <c r="D140" s="83"/>
      <c r="E140" s="83"/>
      <c r="I140" s="83"/>
      <c r="J140" s="83"/>
      <c r="K140" s="83"/>
      <c r="L140" s="83"/>
      <c r="M140" s="83"/>
      <c r="N140" s="83"/>
      <c r="O140" s="83"/>
      <c r="P140" s="83"/>
      <c r="Q140" s="83"/>
      <c r="BJ140" s="87"/>
      <c r="BK140" s="88"/>
      <c r="BL140" s="88"/>
      <c r="BM140" s="89"/>
      <c r="BN140" s="88"/>
      <c r="BO140" s="90"/>
    </row>
    <row r="141" spans="1:67">
      <c r="A141" s="82"/>
      <c r="C141" s="83"/>
      <c r="D141" s="83"/>
      <c r="E141" s="83"/>
      <c r="I141" s="83"/>
      <c r="J141" s="83"/>
      <c r="K141" s="83"/>
      <c r="L141" s="83"/>
      <c r="M141" s="83"/>
      <c r="N141" s="83"/>
      <c r="O141" s="83"/>
      <c r="P141" s="83"/>
      <c r="Q141" s="83"/>
      <c r="BJ141" s="91"/>
      <c r="BM141" s="92"/>
      <c r="BO141" s="93"/>
    </row>
    <row r="142" spans="1:67">
      <c r="A142" s="82"/>
      <c r="C142" s="83"/>
      <c r="D142" s="83"/>
      <c r="E142" s="83"/>
      <c r="I142" s="83"/>
      <c r="J142" s="83"/>
      <c r="K142" s="83"/>
      <c r="L142" s="83"/>
      <c r="M142" s="83"/>
      <c r="N142" s="83"/>
      <c r="O142" s="83"/>
      <c r="P142" s="83"/>
      <c r="Q142" s="83"/>
      <c r="BJ142" s="94"/>
      <c r="BK142" s="95"/>
      <c r="BL142" s="95"/>
      <c r="BM142" s="96"/>
      <c r="BN142" s="95"/>
      <c r="BO142" s="97"/>
    </row>
    <row r="143" spans="1:67">
      <c r="A143" s="82"/>
      <c r="C143" s="83"/>
      <c r="D143" s="83"/>
      <c r="E143" s="83"/>
      <c r="I143" s="83"/>
      <c r="J143" s="83"/>
      <c r="K143" s="83"/>
      <c r="L143" s="83"/>
      <c r="M143" s="83"/>
      <c r="N143" s="83"/>
      <c r="O143" s="83"/>
      <c r="P143" s="83"/>
      <c r="Q143" s="83"/>
      <c r="BJ143" s="98"/>
      <c r="BK143" s="99"/>
      <c r="BL143" s="99"/>
      <c r="BM143" s="100"/>
    </row>
    <row r="144" spans="1:67">
      <c r="A144" s="82"/>
      <c r="C144" s="83"/>
      <c r="D144" s="83"/>
      <c r="E144" s="83"/>
      <c r="I144" s="83"/>
      <c r="J144" s="83"/>
      <c r="K144" s="83"/>
      <c r="L144" s="83"/>
      <c r="M144" s="83"/>
      <c r="N144" s="83"/>
      <c r="O144" s="83"/>
      <c r="P144" s="83"/>
      <c r="Q144" s="83"/>
    </row>
    <row r="145" spans="1:17">
      <c r="A145" s="82"/>
      <c r="C145" s="83"/>
      <c r="D145" s="83"/>
      <c r="E145" s="83"/>
      <c r="I145" s="83"/>
      <c r="J145" s="83"/>
      <c r="K145" s="83"/>
      <c r="L145" s="83"/>
      <c r="M145" s="83"/>
      <c r="N145" s="83"/>
      <c r="O145" s="83"/>
      <c r="P145" s="83"/>
      <c r="Q145" s="83"/>
    </row>
    <row r="146" spans="1:17">
      <c r="A146" s="82"/>
      <c r="C146" s="83"/>
      <c r="D146" s="83"/>
      <c r="E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>
      <c r="A147" s="82"/>
      <c r="C147" s="83"/>
      <c r="D147" s="83"/>
      <c r="E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>
      <c r="A148" s="82"/>
      <c r="C148" s="83"/>
      <c r="D148" s="83"/>
      <c r="E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>
      <c r="A149" s="82"/>
      <c r="C149" s="83"/>
      <c r="D149" s="83"/>
      <c r="E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>
      <c r="A150" s="82"/>
      <c r="C150" s="83"/>
      <c r="D150" s="83"/>
      <c r="E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>
      <c r="A151" s="82"/>
      <c r="C151" s="83"/>
      <c r="D151" s="83"/>
      <c r="E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>
      <c r="A152" s="82"/>
      <c r="C152" s="83"/>
      <c r="D152" s="83"/>
      <c r="E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>
      <c r="A153" s="82"/>
      <c r="C153" s="83"/>
      <c r="D153" s="83"/>
      <c r="E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>
      <c r="A154" s="82"/>
      <c r="C154" s="83"/>
      <c r="D154" s="83"/>
      <c r="E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>
      <c r="A155" s="82"/>
      <c r="C155" s="83"/>
      <c r="D155" s="83"/>
      <c r="E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>
      <c r="A156" s="82"/>
      <c r="C156" s="83"/>
      <c r="D156" s="83"/>
      <c r="E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>
      <c r="A157" s="82"/>
      <c r="C157" s="83"/>
      <c r="D157" s="83"/>
      <c r="E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>
      <c r="A158" s="82"/>
      <c r="C158" s="83"/>
      <c r="D158" s="83"/>
      <c r="E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>
      <c r="A159" s="82"/>
      <c r="C159" s="83"/>
      <c r="D159" s="83"/>
      <c r="E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>
      <c r="A160" s="82"/>
      <c r="C160" s="83"/>
      <c r="D160" s="83"/>
      <c r="E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31">
      <c r="A161" s="82"/>
      <c r="C161" s="83"/>
      <c r="D161" s="83"/>
      <c r="E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31">
      <c r="A162" s="82"/>
      <c r="C162" s="83"/>
      <c r="D162" s="83"/>
      <c r="E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31">
      <c r="C163" s="38"/>
      <c r="D163" s="38"/>
      <c r="E163" s="38"/>
      <c r="I163" s="38"/>
      <c r="J163" s="38"/>
      <c r="K163" s="38"/>
      <c r="L163" s="38"/>
      <c r="M163" s="38"/>
      <c r="N163" s="38"/>
      <c r="O163" s="38"/>
      <c r="P163" s="38"/>
      <c r="Q163" s="38"/>
      <c r="W163" s="38"/>
      <c r="AC163" s="38"/>
      <c r="AD163" s="38"/>
      <c r="AE163" s="38"/>
    </row>
    <row r="164" spans="1:31">
      <c r="C164" s="38"/>
      <c r="D164" s="38"/>
      <c r="E164" s="38"/>
      <c r="I164" s="38"/>
      <c r="J164" s="38"/>
      <c r="K164" s="38"/>
      <c r="L164" s="38"/>
      <c r="M164" s="38"/>
      <c r="N164" s="38"/>
      <c r="O164" s="38"/>
      <c r="P164" s="38"/>
      <c r="Q164" s="38"/>
      <c r="W164" s="38"/>
      <c r="AC164" s="38"/>
      <c r="AD164" s="38"/>
      <c r="AE164" s="38"/>
    </row>
    <row r="165" spans="1:31">
      <c r="C165" s="38"/>
      <c r="D165" s="38"/>
      <c r="E165" s="38"/>
      <c r="I165" s="38"/>
      <c r="J165" s="38"/>
      <c r="K165" s="38"/>
      <c r="L165" s="38"/>
      <c r="M165" s="38"/>
      <c r="N165" s="38"/>
      <c r="O165" s="38"/>
      <c r="P165" s="38"/>
      <c r="Q165" s="38"/>
      <c r="W165" s="38"/>
      <c r="AC165" s="38"/>
      <c r="AD165" s="38"/>
      <c r="AE165" s="38"/>
    </row>
    <row r="166" spans="1:31">
      <c r="C166" s="38"/>
      <c r="D166" s="38"/>
      <c r="E166" s="38"/>
      <c r="I166" s="38"/>
      <c r="J166" s="38"/>
      <c r="K166" s="38"/>
      <c r="L166" s="38"/>
      <c r="M166" s="38"/>
      <c r="N166" s="38"/>
      <c r="O166" s="38"/>
      <c r="P166" s="38"/>
      <c r="Q166" s="38"/>
      <c r="W166" s="38"/>
      <c r="AC166" s="38"/>
      <c r="AD166" s="38"/>
      <c r="AE166" s="38"/>
    </row>
  </sheetData>
  <sheetProtection algorithmName="SHA-512" hashValue="s2ycgjh6GPwG0pnFkoxPEvptKtrE8j2BR4KtK6RRwlorJHSMyOjhxysfwLTXmCLjff12KG+koMU0loOIvVfSnQ==" saltValue="YvqeVcZGDpQkLJ9lle6ZwQ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6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7"/>
      <c r="Q1" s="27" t="s">
        <v>88</v>
      </c>
      <c r="R1" s="27" t="s">
        <v>89</v>
      </c>
      <c r="S1" s="27" t="s">
        <v>90</v>
      </c>
    </row>
    <row r="2" spans="1:19" ht="25.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.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1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.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8.2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.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8.2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.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1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8.2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.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3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8.2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.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.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.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.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1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.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.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.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.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8.2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8.2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.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.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38.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.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.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.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.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.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8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.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3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8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.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75"/>
  <cols>
    <col min="1" max="1" width="125.5703125" customWidth="1"/>
  </cols>
  <sheetData>
    <row r="3" spans="1:1" ht="38.25">
      <c r="A3" s="25" t="s">
        <v>331</v>
      </c>
    </row>
    <row r="4" spans="1:1">
      <c r="A4" s="25"/>
    </row>
    <row r="5" spans="1:1" ht="25.5">
      <c r="A5" s="24" t="s">
        <v>332</v>
      </c>
    </row>
    <row r="7" spans="1:1" ht="25.5">
      <c r="A7" s="24" t="s">
        <v>333</v>
      </c>
    </row>
    <row r="9" spans="1:1" ht="89.25">
      <c r="A9" s="24" t="s">
        <v>327</v>
      </c>
    </row>
    <row r="10" spans="1:1">
      <c r="A10" s="24"/>
    </row>
    <row r="11" spans="1:1" ht="76.5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Administrator</cp:lastModifiedBy>
  <cp:lastPrinted>2018-11-16T14:55:07Z</cp:lastPrinted>
  <dcterms:created xsi:type="dcterms:W3CDTF">2018-09-11T09:59:01Z</dcterms:created>
  <dcterms:modified xsi:type="dcterms:W3CDTF">2022-12-01T14:09:51Z</dcterms:modified>
</cp:coreProperties>
</file>