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JAS BAF Index\SELL BAF\2021\Q4\"/>
    </mc:Choice>
  </mc:AlternateContent>
  <xr:revisionPtr revIDLastSave="0" documentId="13_ncr:1_{1D9656B5-49D2-45C7-97B4-46ED8477B5E6}" xr6:coauthVersionLast="47" xr6:coauthVersionMax="47" xr10:uidLastSave="{00000000-0000-0000-0000-000000000000}"/>
  <workbookProtection workbookAlgorithmName="SHA-512" workbookHashValue="3odq+1cG7nAsFAPbJlmddgH2jFZIemzNS7C5ch40iH77hnMgPoVxM4NqKQtm1ZWSqsfR72zyLC4cmecLwZWgDA==" workbookSaltValue="p25+FOvnoVYhKkuB2PXDXw==" workbookSpinCount="100000" lockStructure="1"/>
  <bookViews>
    <workbookView xWindow="28680" yWindow="1650" windowWidth="29040" windowHeight="1584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E16" i="10" l="1"/>
  <c r="R16" i="10" s="1"/>
  <c r="I16" i="10" l="1"/>
  <c r="D16" i="10"/>
  <c r="Q16" i="10" s="1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<sst xmlns="http://schemas.openxmlformats.org/spreadsheetml/2006/main" count="454" uniqueCount="339">
  <si>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</si>
  <si>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</si>
  <si>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</si>
  <si>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</si>
  <si>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</si>
  <si>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</si>
  <si>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</si>
  <si>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</si>
  <si>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</si>
  <si>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</si>
  <si>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</si>
  <si>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</si>
  <si>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</si>
  <si>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</si>
  <si>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</si>
  <si>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</si>
  <si>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</si>
  <si>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</si>
  <si>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</si>
  <si>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</si>
  <si>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</si>
  <si>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</si>
  <si>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</si>
  <si>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</si>
  <si>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</si>
  <si>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</si>
  <si>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</si>
  <si>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</si>
  <si>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</si>
  <si>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</si>
  <si>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</si>
  <si>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</si>
  <si>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</si>
  <si>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</si>
  <si>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</si>
  <si>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</si>
  <si>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</si>
  <si>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</si>
  <si>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</si>
  <si>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</si>
  <si>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</si>
  <si>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</si>
  <si>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</si>
  <si>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</si>
  <si>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</si>
  <si>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</si>
  <si>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</si>
  <si>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</si>
  <si>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</si>
  <si>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</si>
  <si>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</si>
  <si>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</si>
  <si>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</si>
  <si>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</si>
  <si>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</si>
  <si>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</si>
  <si>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</si>
  <si>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</si>
  <si>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</si>
  <si>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</si>
  <si>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</si>
  <si>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</si>
  <si>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</si>
  <si>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</si>
  <si>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</si>
  <si>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</si>
  <si>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</si>
  <si>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</si>
  <si>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</si>
  <si>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</si>
  <si>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</si>
  <si>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</si>
  <si>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</si>
  <si>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</si>
  <si>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</si>
  <si>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</si>
  <si>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</si>
  <si>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</si>
  <si>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</si>
  <si>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</si>
  <si>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</si>
  <si>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</si>
  <si>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</si>
  <si>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</si>
  <si>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</si>
  <si>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</si>
  <si>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</si>
  <si>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</si>
  <si>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</si>
  <si>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</si>
  <si>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</si>
  <si>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</si>
  <si>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</si>
  <si>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</si>
  <si>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</si>
  <si>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</si>
  <si>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</si>
  <si>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</si>
  <si>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</si>
  <si>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</si>
  <si>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</si>
  <si>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</si>
  <si>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</si>
  <si>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</si>
  <si>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</si>
  <si>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</si>
  <si>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</si>
  <si>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</si>
  <si>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</si>
  <si>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</si>
  <si>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</si>
  <si>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</si>
  <si>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</si>
  <si>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</si>
  <si>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</si>
  <si>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</si>
  <si>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</si>
  <si>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</si>
  <si>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</si>
  <si>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</si>
  <si>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</si>
  <si>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</si>
  <si>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</si>
  <si>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</si>
  <si>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</si>
  <si>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</si>
  <si>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</si>
  <si>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</si>
  <si>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</si>
  <si>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</si>
  <si>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</si>
  <si>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</si>
  <si>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</si>
  <si>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</si>
  <si>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</si>
  <si>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</si>
  <si>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</si>
  <si>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</si>
  <si>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</si>
  <si>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</si>
  <si>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</si>
  <si>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</si>
  <si>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</si>
  <si>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</si>
  <si>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</si>
  <si>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</si>
  <si>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</si>
  <si>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</si>
  <si>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</si>
  <si>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</si>
  <si>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</si>
  <si>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</si>
  <si>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</si>
  <si>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</si>
  <si>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</si>
  <si>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</si>
  <si>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</si>
  <si>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</si>
  <si>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</si>
  <si>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</si>
  <si>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</si>
  <si>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</si>
  <si>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</si>
  <si>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</si>
  <si>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</si>
  <si>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</si>
  <si>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</si>
  <si>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</si>
  <si>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</si>
  <si>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</si>
  <si>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</si>
  <si>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</si>
  <si>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</si>
  <si>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</si>
  <si>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</si>
  <si>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</si>
  <si>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</si>
  <si>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</si>
  <si>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</si>
  <si>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</si>
  <si>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</si>
  <si>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</si>
  <si>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</si>
  <si>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</si>
  <si>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</si>
  <si>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</si>
  <si>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</si>
  <si>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</si>
  <si>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</si>
  <si>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</si>
  <si>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</si>
  <si>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</si>
  <si>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</si>
  <si>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</si>
  <si>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</si>
  <si>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</si>
  <si>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</si>
  <si>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</si>
  <si>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</si>
  <si>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</si>
  <si>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</si>
  <si>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</si>
  <si>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</si>
  <si>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</si>
  <si>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</si>
  <si>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</si>
  <si>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</si>
  <si>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</si>
  <si>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</si>
  <si>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</si>
  <si>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</si>
  <si>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</si>
  <si>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</si>
  <si>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</si>
  <si>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</si>
  <si>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</si>
  <si>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</si>
  <si>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</si>
  <si>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</si>
  <si>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</si>
  <si>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</si>
  <si>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</si>
  <si>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</si>
  <si>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</si>
  <si>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</si>
  <si>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</si>
  <si>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</si>
  <si>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</si>
  <si>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</si>
  <si>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</si>
  <si>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</si>
  <si>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</si>
  <si>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</si>
  <si>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</si>
  <si>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</si>
  <si>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</si>
  <si>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</si>
  <si>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</si>
  <si>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</si>
  <si>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</si>
  <si>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</si>
  <si>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</si>
  <si>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</si>
  <si>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</si>
  <si>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</si>
  <si>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</si>
  <si>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</si>
  <si>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</si>
  <si>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</si>
  <si>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</si>
  <si>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</si>
  <si>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</si>
  <si>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</si>
  <si>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</si>
  <si>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</si>
  <si>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</si>
  <si>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</si>
  <si>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</si>
  <si>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</si>
  <si>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</si>
  <si>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</si>
  <si>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</si>
  <si>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</si>
  <si>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</si>
  <si>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</si>
  <si>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</si>
  <si>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</si>
  <si>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</si>
  <si>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</si>
  <si>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</si>
  <si>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</si>
  <si>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</si>
  <si>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</si>
  <si>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</si>
  <si>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</si>
  <si>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</si>
  <si>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</si>
  <si>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</si>
  <si>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</si>
  <si>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</si>
  <si>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</si>
  <si>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</si>
  <si>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</si>
  <si>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</si>
  <si>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</si>
  <si>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</si>
  <si>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</si>
  <si>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</si>
  <si>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</si>
  <si>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</si>
  <si>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</si>
  <si>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</si>
  <si>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</si>
  <si>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</si>
  <si>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</si>
  <si>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</si>
  <si>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</si>
  <si>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</si>
  <si>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</si>
  <si>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</si>
  <si>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</si>
  <si>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</si>
  <si>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</si>
  <si>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</si>
  <si>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</si>
  <si>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</si>
  <si>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</si>
  <si>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</si>
  <si>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</si>
  <si>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</si>
  <si>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</si>
  <si>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</si>
  <si>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</si>
  <si>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</si>
  <si>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</si>
  <si>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</si>
  <si>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</si>
  <si>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</si>
  <si>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</si>
  <si>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</si>
  <si>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</si>
  <si>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</si>
  <si>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</si>
  <si>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</si>
  <si>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</si>
  <si>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</si>
  <si>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</si>
  <si>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</si>
  <si>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</si>
  <si>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</si>
  <si>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</si>
  <si>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VLSFO (0.5% Sulfur content). Blue World Line will treat the Low Sulfur surcharge for Emission Control Areas (Europe, Americas, China, Taiwan, Hong Kong) independently and it will be displayed as a separate surcharge.</t>
    </r>
  </si>
  <si>
    <t xml:space="preserve">In the course of the second half of 2019, but not later than January 2020 the IFO 380 will be replaced with an Index displaying the Bunker Price for Fuel with a sulfur content of 0,5% or below.  </t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</si>
  <si>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VLSFO (location is trade specific) price. Blue World Line reserves the right to provide an adjustment on a monthly or shorter basis.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</si>
  <si>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October 1, 2021 until further notice</t>
    </r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</si>
  <si>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June 1 2021 - August 31 2021</t>
    </r>
  </si>
  <si>
    <t>BAF Q4 2021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</si>
  <si>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Valid as of Oct 01, 2021</t>
    </r>
  </si>
  <si>
    <r>
      <t>BAF</t>
    </r>
    <r>
      <rPr>
        <sz val="10"/>
        <color theme="1"/>
        <rFont val="Arial"/>
        <family val="2"/>
      </rPr>
      <t xml:space="preserve"> [EUR/CBM] </t>
    </r>
    <r>
      <rPr>
        <b/>
        <sz val="10"/>
        <color theme="1"/>
        <rFont val="Arial"/>
        <family val="2"/>
      </rPr>
      <t>as of Oct 01,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</si>
</sst>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Border="1" applyProtection="1"/>
    <xf numFmtId="1" fontId="7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  <sheetName val="FE Non-D Frt gap analysis"/>
      <sheetName val="lwnd"/>
      <sheetName val="utilization "/>
      <sheetName val="svc scope"/>
      <sheetName val="FAK Rate forecast"/>
      <sheetName val="L,M,S portfolio"/>
      <sheetName val="Total Frt Transition"/>
      <sheetName val="Reefer volume forecast"/>
      <sheetName val="SD Forecast"/>
      <sheetName val="Non-Domi utilization for FY2019"/>
      <sheetName val="FE Non-D Frt gap analysis "/>
      <sheetName val="FY2019 Summary"/>
      <sheetName val="LW Domi"/>
      <sheetName val="LW Non-Domi"/>
      <sheetName val="LE Domi"/>
      <sheetName val="LE Non-Domi"/>
      <sheetName val="LN Domi"/>
      <sheetName val="LN Non-Domi "/>
      <sheetName val="FE Domi "/>
      <sheetName val="FE Non-Domi "/>
      <sheetName val="FW Domi "/>
      <sheetName val="FW Non-Domi "/>
      <sheetName val="EF Domi  "/>
      <sheetName val="EF Non-Do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AF6" sqref="AF6"/>
    </sheetView>
  </sheetViews>
  <sheetFormatPr defaultColWidth="9.140625" defaultRowHeight="12.75"/>
  <cols>
    <col min="1" max="1" width="77" style="41" customWidth="1"/>
    <col min="2" max="2" width="1.42578125" style="41" customWidth="1"/>
    <col min="3" max="4" width="10.85546875" style="104" customWidth="1"/>
    <col min="5" max="5" width="11.28515625" style="104" customWidth="1"/>
    <col min="6" max="8" width="1.140625" style="41" customWidth="1"/>
    <col min="9" max="11" width="10.42578125" style="104" customWidth="1"/>
    <col min="12" max="12" width="5" style="104" customWidth="1"/>
    <col min="13" max="14" width="1.140625" style="104" customWidth="1"/>
    <col min="15" max="15" width="12.85546875" style="104" hidden="1" customWidth="1"/>
    <col min="16" max="17" width="12.85546875" style="104" customWidth="1"/>
    <col min="18" max="18" width="12.140625" style="41" hidden="1" customWidth="1"/>
    <col min="19" max="19" width="5.28515625" style="105" hidden="1" customWidth="1"/>
    <col min="20" max="20" width="1.28515625" style="41" customWidth="1"/>
    <col min="21" max="21" width="3.7109375" style="41" customWidth="1"/>
    <col min="22" max="22" width="1.42578125" style="41" customWidth="1"/>
    <col min="23" max="23" width="20.5703125" style="106" hidden="1" customWidth="1"/>
    <col min="24" max="24" width="21.7109375" style="41" hidden="1" customWidth="1"/>
    <col min="25" max="25" width="18.42578125" style="41" hidden="1" customWidth="1"/>
    <col min="26" max="26" width="9.140625" style="41" hidden="1" customWidth="1"/>
    <col min="27" max="27" width="15.7109375" style="41" hidden="1" customWidth="1"/>
    <col min="28" max="28" width="9.140625" style="41" hidden="1" customWidth="1"/>
    <col min="29" max="29" width="12.85546875" style="107" hidden="1" customWidth="1"/>
    <col min="30" max="30" width="14.140625" style="107" hidden="1" customWidth="1"/>
    <col min="31" max="31" width="9.140625" style="108" hidden="1" customWidth="1"/>
    <col min="32" max="32" width="5.28515625" style="41" customWidth="1"/>
    <col min="33" max="37" width="9.140625" style="41" customWidth="1"/>
    <col min="38" max="16384" width="9.14062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41.45" customHeight="1">
      <c r="A5" s="118" t="s">
        <v>336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>
      <c r="A8" s="7" t="s">
        <v>335</v>
      </c>
      <c r="B8" s="8"/>
      <c r="C8" s="157" t="s">
        <v>42</v>
      </c>
      <c r="D8" s="157"/>
      <c r="E8" s="157"/>
      <c r="F8" s="11"/>
      <c r="G8" s="2"/>
      <c r="H8" s="8"/>
      <c r="I8" s="160" t="s">
        <v>43</v>
      </c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334</v>
      </c>
      <c r="B9" s="8"/>
      <c r="C9" s="2" t="s">
        <v>66</v>
      </c>
      <c r="D9" s="2"/>
      <c r="E9" s="18">
        <v>519</v>
      </c>
      <c r="F9" s="128"/>
      <c r="G9" s="2"/>
      <c r="H9" s="8"/>
      <c r="I9" s="2" t="s">
        <v>44</v>
      </c>
      <c r="J9" s="20">
        <v>0.82599999999999996</v>
      </c>
      <c r="K9" s="34" t="s">
        <v>325</v>
      </c>
      <c r="L9" s="20">
        <v>0.72199999999999998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607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idden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 hidden="1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4.2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59"/>
      <c r="D14" s="159"/>
      <c r="E14" s="159"/>
      <c r="F14" s="35"/>
      <c r="G14" s="35"/>
      <c r="H14" s="35"/>
      <c r="I14" s="159"/>
      <c r="J14" s="159"/>
      <c r="K14" s="159"/>
      <c r="L14" s="35"/>
      <c r="M14" s="35"/>
      <c r="N14" s="35"/>
      <c r="O14" s="159"/>
      <c r="P14" s="159"/>
      <c r="Q14" s="159"/>
      <c r="R14" s="159"/>
      <c r="S14" s="159"/>
      <c r="T14" s="1"/>
      <c r="U14" s="19"/>
      <c r="V14" s="2"/>
      <c r="W14" s="54"/>
      <c r="X14" s="158"/>
      <c r="Y14" s="158"/>
      <c r="Z14" s="158"/>
      <c r="AA14" s="158"/>
      <c r="AB14" s="158"/>
      <c r="AC14" s="158"/>
      <c r="AD14" s="158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329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330</v>
      </c>
      <c r="P15" s="10" t="s">
        <v>337</v>
      </c>
      <c r="Q15" s="10" t="s">
        <v>338</v>
      </c>
      <c r="R15" s="10" t="s">
        <v>324</v>
      </c>
      <c r="S15" s="133" t="s">
        <v>326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>
      <c r="A16" s="7" t="s">
        <v>47</v>
      </c>
      <c r="B16" s="8"/>
      <c r="C16" s="12">
        <f>$E$9*((AA16*W16)/(Z16*2*AC16))+$E$10*((AA16*X16+AB16*Y16))/(Z16*2*AC16)</f>
        <v>162.22850618761635</v>
      </c>
      <c r="D16" s="13">
        <f>C16*$J$9</f>
        <v>134.00074611097111</v>
      </c>
      <c r="E16" s="13">
        <f>C16*$L$9</f>
        <v>117.128981467459</v>
      </c>
      <c r="F16" s="14"/>
      <c r="G16" s="2"/>
      <c r="H16" s="8"/>
      <c r="I16" s="15">
        <f t="shared" ref="I16:I47" si="0">C16*AD16</f>
        <v>227.86506286636649</v>
      </c>
      <c r="J16" s="16">
        <f>I16*$J$9</f>
        <v>188.21654192761872</v>
      </c>
      <c r="K16" s="17">
        <f>I16*$L$9</f>
        <v>164.5185753895166</v>
      </c>
      <c r="L16" s="14"/>
      <c r="M16" s="2"/>
      <c r="N16" s="8"/>
      <c r="O16" s="13">
        <v>7</v>
      </c>
      <c r="P16" s="13">
        <f>ROUND((Q16/$J$9),0)</f>
        <v>6</v>
      </c>
      <c r="Q16" s="13">
        <f>D16/25</f>
        <v>5.3600298444388441</v>
      </c>
      <c r="R16" s="34">
        <f>E16/25</f>
        <v>4.6851592586983601</v>
      </c>
      <c r="S16" s="134">
        <f>P16-O16</f>
        <v>-1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>
      <c r="A17" s="7" t="s">
        <v>48</v>
      </c>
      <c r="B17" s="8"/>
      <c r="C17" s="12">
        <f t="shared" ref="C17:C47" si="1">$E$9*((AA17*W17)/(Z17*2*AC17))+$E$10*((AA17*X17+AB17*Y17))/(Z17*2*AC17)</f>
        <v>203.85039775750917</v>
      </c>
      <c r="D17" s="13">
        <f>C17*$J$9</f>
        <v>168.38042854770256</v>
      </c>
      <c r="E17" s="13">
        <f t="shared" ref="E17:E47" si="2">C17*$L$9</f>
        <v>147.17998718092161</v>
      </c>
      <c r="F17" s="14"/>
      <c r="G17" s="2"/>
      <c r="H17" s="8"/>
      <c r="I17" s="15">
        <f t="shared" si="0"/>
        <v>286.75435396215704</v>
      </c>
      <c r="J17" s="16">
        <f t="shared" ref="J17:J71" si="3">I17*$J$9</f>
        <v>236.8590963727417</v>
      </c>
      <c r="K17" s="17">
        <f t="shared" ref="K17:K47" si="4">I17*$L$9</f>
        <v>207.03664356067736</v>
      </c>
      <c r="L17" s="14"/>
      <c r="M17" s="2"/>
      <c r="N17" s="8"/>
      <c r="O17" s="13">
        <v>9</v>
      </c>
      <c r="P17" s="13">
        <f t="shared" ref="P17:P71" si="5">ROUND((Q17/$J$9),0)</f>
        <v>8</v>
      </c>
      <c r="Q17" s="13">
        <f>D17/25</f>
        <v>6.7352171419081026</v>
      </c>
      <c r="R17" s="34">
        <f t="shared" ref="R17:R48" si="6">E17/25</f>
        <v>5.8871994872368649</v>
      </c>
      <c r="S17" s="134">
        <f>P17-O17</f>
        <v>-1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>
      <c r="A18" s="7" t="s">
        <v>54</v>
      </c>
      <c r="B18" s="8"/>
      <c r="C18" s="12">
        <f t="shared" si="1"/>
        <v>206.0326563308613</v>
      </c>
      <c r="D18" s="13">
        <f t="shared" ref="D18:D71" si="7">C18*$J$9</f>
        <v>170.18297412929144</v>
      </c>
      <c r="E18" s="13">
        <f t="shared" si="2"/>
        <v>148.75557787088187</v>
      </c>
      <c r="F18" s="14"/>
      <c r="G18" s="2"/>
      <c r="H18" s="8"/>
      <c r="I18" s="15">
        <f t="shared" si="0"/>
        <v>323.12964545768102</v>
      </c>
      <c r="J18" s="16">
        <f t="shared" si="3"/>
        <v>266.90508714804452</v>
      </c>
      <c r="K18" s="17">
        <f t="shared" si="4"/>
        <v>233.29960402044568</v>
      </c>
      <c r="L18" s="14"/>
      <c r="M18" s="2"/>
      <c r="N18" s="8"/>
      <c r="O18" s="13">
        <v>9</v>
      </c>
      <c r="P18" s="13">
        <f t="shared" si="5"/>
        <v>8</v>
      </c>
      <c r="Q18" s="13">
        <f t="shared" ref="Q18:Q48" si="8">D18/25</f>
        <v>6.8073189651716577</v>
      </c>
      <c r="R18" s="34">
        <f t="shared" si="6"/>
        <v>5.9502231148352749</v>
      </c>
      <c r="S18" s="134">
        <f t="shared" ref="S18:S71" si="9">P18-O18</f>
        <v>-1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>
      <c r="A19" s="7" t="s">
        <v>55</v>
      </c>
      <c r="B19" s="8"/>
      <c r="C19" s="12">
        <f t="shared" si="1"/>
        <v>261.25614225726417</v>
      </c>
      <c r="D19" s="13">
        <f t="shared" si="7"/>
        <v>215.79757350450021</v>
      </c>
      <c r="E19" s="13">
        <f t="shared" si="2"/>
        <v>188.62693470974472</v>
      </c>
      <c r="F19" s="14"/>
      <c r="G19" s="2"/>
      <c r="H19" s="8"/>
      <c r="I19" s="15">
        <f t="shared" si="0"/>
        <v>393.33659036381232</v>
      </c>
      <c r="J19" s="16">
        <f t="shared" si="3"/>
        <v>324.89602364050899</v>
      </c>
      <c r="K19" s="17">
        <f t="shared" si="4"/>
        <v>283.9890182426725</v>
      </c>
      <c r="L19" s="14"/>
      <c r="M19" s="2"/>
      <c r="N19" s="8"/>
      <c r="O19" s="13">
        <v>11</v>
      </c>
      <c r="P19" s="13">
        <f t="shared" si="5"/>
        <v>10</v>
      </c>
      <c r="Q19" s="13">
        <f t="shared" si="8"/>
        <v>8.6319029401800087</v>
      </c>
      <c r="R19" s="34">
        <f t="shared" si="6"/>
        <v>7.5450773883897888</v>
      </c>
      <c r="S19" s="134">
        <f t="shared" si="9"/>
        <v>-1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>
      <c r="A20" s="7" t="s">
        <v>15</v>
      </c>
      <c r="B20" s="8"/>
      <c r="C20" s="12">
        <f t="shared" si="1"/>
        <v>439.63851776718008</v>
      </c>
      <c r="D20" s="13">
        <f t="shared" si="7"/>
        <v>363.14141567569072</v>
      </c>
      <c r="E20" s="13">
        <f t="shared" si="2"/>
        <v>317.41900982790401</v>
      </c>
      <c r="F20" s="14"/>
      <c r="G20" s="2"/>
      <c r="H20" s="8"/>
      <c r="I20" s="15">
        <f t="shared" si="0"/>
        <v>608.96797356835918</v>
      </c>
      <c r="J20" s="16">
        <f t="shared" si="3"/>
        <v>503.00754616746468</v>
      </c>
      <c r="K20" s="17">
        <f t="shared" si="4"/>
        <v>439.67487691635529</v>
      </c>
      <c r="L20" s="14"/>
      <c r="M20" s="2"/>
      <c r="N20" s="8"/>
      <c r="O20" s="13">
        <v>19</v>
      </c>
      <c r="P20" s="13">
        <f>ROUND((Q20/$J$9),0)</f>
        <v>18</v>
      </c>
      <c r="Q20" s="13">
        <f t="shared" si="8"/>
        <v>14.525656627027629</v>
      </c>
      <c r="R20" s="34">
        <f t="shared" si="6"/>
        <v>12.696760393116159</v>
      </c>
      <c r="S20" s="134">
        <f t="shared" si="9"/>
        <v>-1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>
      <c r="A21" s="7" t="s">
        <v>34</v>
      </c>
      <c r="B21" s="8"/>
      <c r="C21" s="12">
        <f t="shared" si="1"/>
        <v>135.01459040047644</v>
      </c>
      <c r="D21" s="13">
        <f t="shared" si="7"/>
        <v>111.52205167079353</v>
      </c>
      <c r="E21" s="13">
        <f t="shared" si="2"/>
        <v>97.480534269143988</v>
      </c>
      <c r="F21" s="14"/>
      <c r="G21" s="2"/>
      <c r="H21" s="8"/>
      <c r="I21" s="15">
        <f t="shared" si="0"/>
        <v>186.89489821532669</v>
      </c>
      <c r="J21" s="16">
        <f t="shared" si="3"/>
        <v>154.37518592585985</v>
      </c>
      <c r="K21" s="17">
        <f t="shared" si="4"/>
        <v>134.93811651146586</v>
      </c>
      <c r="L21" s="14"/>
      <c r="M21" s="2"/>
      <c r="N21" s="8"/>
      <c r="O21" s="13">
        <v>6</v>
      </c>
      <c r="P21" s="13">
        <f t="shared" si="5"/>
        <v>5</v>
      </c>
      <c r="Q21" s="13">
        <f t="shared" si="8"/>
        <v>4.4608820668317408</v>
      </c>
      <c r="R21" s="34">
        <f t="shared" si="6"/>
        <v>3.8992213707657597</v>
      </c>
      <c r="S21" s="134">
        <f t="shared" si="9"/>
        <v>-1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>
      <c r="A22" s="7" t="s">
        <v>32</v>
      </c>
      <c r="B22" s="8"/>
      <c r="C22" s="12">
        <f t="shared" si="1"/>
        <v>92.456144351388701</v>
      </c>
      <c r="D22" s="13">
        <f t="shared" si="7"/>
        <v>76.368775234247067</v>
      </c>
      <c r="E22" s="13">
        <f t="shared" si="2"/>
        <v>66.753336221702639</v>
      </c>
      <c r="F22" s="14"/>
      <c r="G22" s="2"/>
      <c r="H22" s="8"/>
      <c r="I22" s="15">
        <f t="shared" si="0"/>
        <v>117.40969448673819</v>
      </c>
      <c r="J22" s="16">
        <f t="shared" si="3"/>
        <v>96.980407646045734</v>
      </c>
      <c r="K22" s="17">
        <f t="shared" si="4"/>
        <v>84.76979941942497</v>
      </c>
      <c r="L22" s="14"/>
      <c r="M22" s="2"/>
      <c r="N22" s="8"/>
      <c r="O22" s="13">
        <v>4</v>
      </c>
      <c r="P22" s="13">
        <f t="shared" si="5"/>
        <v>4</v>
      </c>
      <c r="Q22" s="13">
        <f t="shared" si="8"/>
        <v>3.0547510093698826</v>
      </c>
      <c r="R22" s="34">
        <f t="shared" si="6"/>
        <v>2.6701334488681057</v>
      </c>
      <c r="S22" s="134">
        <f t="shared" si="9"/>
        <v>0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>
      <c r="A23" s="7" t="s">
        <v>30</v>
      </c>
      <c r="B23" s="8"/>
      <c r="C23" s="12">
        <f t="shared" si="1"/>
        <v>201.54128723007557</v>
      </c>
      <c r="D23" s="13">
        <f t="shared" si="7"/>
        <v>166.47310325204242</v>
      </c>
      <c r="E23" s="13">
        <f t="shared" si="2"/>
        <v>145.51280938011456</v>
      </c>
      <c r="F23" s="14"/>
      <c r="G23" s="2"/>
      <c r="H23" s="8"/>
      <c r="I23" s="15">
        <f t="shared" si="0"/>
        <v>271.00089805695325</v>
      </c>
      <c r="J23" s="16">
        <f t="shared" si="3"/>
        <v>223.84674179504336</v>
      </c>
      <c r="K23" s="17">
        <f t="shared" si="4"/>
        <v>195.66264839712025</v>
      </c>
      <c r="L23" s="14"/>
      <c r="M23" s="2"/>
      <c r="N23" s="8"/>
      <c r="O23" s="13">
        <v>9</v>
      </c>
      <c r="P23" s="13">
        <f t="shared" si="5"/>
        <v>8</v>
      </c>
      <c r="Q23" s="13">
        <f t="shared" si="8"/>
        <v>6.6589241300816973</v>
      </c>
      <c r="R23" s="34">
        <f t="shared" si="6"/>
        <v>5.8205123752045829</v>
      </c>
      <c r="S23" s="134">
        <f t="shared" si="9"/>
        <v>-1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>
      <c r="A24" s="7" t="s">
        <v>29</v>
      </c>
      <c r="B24" s="8"/>
      <c r="C24" s="12">
        <f t="shared" si="1"/>
        <v>243.68048780198745</v>
      </c>
      <c r="D24" s="13">
        <f t="shared" si="7"/>
        <v>201.28008292444161</v>
      </c>
      <c r="E24" s="13">
        <f t="shared" si="2"/>
        <v>175.93731219303493</v>
      </c>
      <c r="F24" s="14"/>
      <c r="G24" s="2"/>
      <c r="H24" s="8"/>
      <c r="I24" s="15">
        <f t="shared" si="0"/>
        <v>348.23464445294519</v>
      </c>
      <c r="J24" s="16">
        <f t="shared" si="3"/>
        <v>287.64181631813273</v>
      </c>
      <c r="K24" s="17">
        <f t="shared" si="4"/>
        <v>251.42541329502643</v>
      </c>
      <c r="L24" s="14"/>
      <c r="M24" s="2"/>
      <c r="N24" s="8"/>
      <c r="O24" s="13">
        <v>11</v>
      </c>
      <c r="P24" s="13">
        <f t="shared" si="5"/>
        <v>10</v>
      </c>
      <c r="Q24" s="13">
        <f t="shared" si="8"/>
        <v>8.0512033169776647</v>
      </c>
      <c r="R24" s="34">
        <f t="shared" si="6"/>
        <v>7.0374924877213969</v>
      </c>
      <c r="S24" s="134">
        <f t="shared" si="9"/>
        <v>-1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>
      <c r="A25" s="7" t="s">
        <v>24</v>
      </c>
      <c r="B25" s="8"/>
      <c r="C25" s="12">
        <f t="shared" si="1"/>
        <v>327.46465943560844</v>
      </c>
      <c r="D25" s="13">
        <f t="shared" si="7"/>
        <v>270.48580869381254</v>
      </c>
      <c r="E25" s="13">
        <f t="shared" si="2"/>
        <v>236.42948411250927</v>
      </c>
      <c r="F25" s="14"/>
      <c r="G25" s="2"/>
      <c r="H25" s="8"/>
      <c r="I25" s="15">
        <f t="shared" si="0"/>
        <v>448.86340579274281</v>
      </c>
      <c r="J25" s="16">
        <f t="shared" si="3"/>
        <v>370.76117318480556</v>
      </c>
      <c r="K25" s="17">
        <f t="shared" si="4"/>
        <v>324.07937898236031</v>
      </c>
      <c r="L25" s="14"/>
      <c r="M25" s="2"/>
      <c r="N25" s="8"/>
      <c r="O25" s="13">
        <v>14</v>
      </c>
      <c r="P25" s="13">
        <f t="shared" si="5"/>
        <v>13</v>
      </c>
      <c r="Q25" s="13">
        <f t="shared" si="8"/>
        <v>10.819432347752501</v>
      </c>
      <c r="R25" s="34">
        <f t="shared" si="6"/>
        <v>9.4571793645003712</v>
      </c>
      <c r="S25" s="134">
        <f t="shared" si="9"/>
        <v>-1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>
      <c r="A26" s="7" t="s">
        <v>37</v>
      </c>
      <c r="B26" s="8"/>
      <c r="C26" s="12">
        <f t="shared" si="1"/>
        <v>340.82987760676934</v>
      </c>
      <c r="D26" s="13">
        <f t="shared" si="7"/>
        <v>281.52547890319147</v>
      </c>
      <c r="E26" s="13">
        <f t="shared" si="2"/>
        <v>246.07917163208745</v>
      </c>
      <c r="F26" s="14"/>
      <c r="G26" s="2"/>
      <c r="H26" s="8"/>
      <c r="I26" s="15">
        <f t="shared" si="0"/>
        <v>491.1162311465377</v>
      </c>
      <c r="J26" s="16">
        <f t="shared" si="3"/>
        <v>405.66200692704012</v>
      </c>
      <c r="K26" s="17">
        <f t="shared" si="4"/>
        <v>354.58591888780023</v>
      </c>
      <c r="L26" s="14"/>
      <c r="M26" s="2"/>
      <c r="N26" s="8"/>
      <c r="O26" s="13">
        <v>15</v>
      </c>
      <c r="P26" s="13">
        <f t="shared" si="5"/>
        <v>14</v>
      </c>
      <c r="Q26" s="13">
        <f t="shared" si="8"/>
        <v>11.261019156127659</v>
      </c>
      <c r="R26" s="34">
        <f t="shared" si="6"/>
        <v>9.8431668652834983</v>
      </c>
      <c r="S26" s="134">
        <f t="shared" si="9"/>
        <v>-1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>
      <c r="A27" s="7" t="s">
        <v>58</v>
      </c>
      <c r="B27" s="8"/>
      <c r="C27" s="12">
        <f t="shared" si="1"/>
        <v>359.69370437588429</v>
      </c>
      <c r="D27" s="13">
        <f t="shared" si="7"/>
        <v>297.10699981448039</v>
      </c>
      <c r="E27" s="13">
        <f t="shared" si="2"/>
        <v>259.69885455938845</v>
      </c>
      <c r="F27" s="14"/>
      <c r="G27" s="2"/>
      <c r="H27" s="8"/>
      <c r="I27" s="15">
        <f t="shared" si="0"/>
        <v>458.37640744910266</v>
      </c>
      <c r="J27" s="16">
        <f t="shared" si="3"/>
        <v>378.61891255295876</v>
      </c>
      <c r="K27" s="17">
        <f t="shared" si="4"/>
        <v>330.9477661782521</v>
      </c>
      <c r="L27" s="14"/>
      <c r="M27" s="2"/>
      <c r="N27" s="8"/>
      <c r="O27" s="13">
        <v>16</v>
      </c>
      <c r="P27" s="13">
        <f t="shared" si="5"/>
        <v>14</v>
      </c>
      <c r="Q27" s="13">
        <f t="shared" si="8"/>
        <v>11.884279992579216</v>
      </c>
      <c r="R27" s="34">
        <f t="shared" si="6"/>
        <v>10.387954182375537</v>
      </c>
      <c r="S27" s="134">
        <f t="shared" si="9"/>
        <v>-2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>
      <c r="A28" s="7" t="s">
        <v>35</v>
      </c>
      <c r="B28" s="8"/>
      <c r="C28" s="12">
        <f t="shared" si="1"/>
        <v>154.14844001188098</v>
      </c>
      <c r="D28" s="13">
        <f t="shared" si="7"/>
        <v>127.32661144981368</v>
      </c>
      <c r="E28" s="13">
        <f t="shared" si="2"/>
        <v>111.29517368857806</v>
      </c>
      <c r="F28" s="14"/>
      <c r="G28" s="2"/>
      <c r="H28" s="8"/>
      <c r="I28" s="15">
        <f t="shared" si="0"/>
        <v>226.44387616490548</v>
      </c>
      <c r="J28" s="16">
        <f t="shared" si="3"/>
        <v>187.04264171221192</v>
      </c>
      <c r="K28" s="17">
        <f t="shared" si="4"/>
        <v>163.49247859106174</v>
      </c>
      <c r="L28" s="14"/>
      <c r="M28" s="2"/>
      <c r="N28" s="8"/>
      <c r="O28" s="13">
        <v>7</v>
      </c>
      <c r="P28" s="13">
        <f t="shared" si="5"/>
        <v>6</v>
      </c>
      <c r="Q28" s="13">
        <f t="shared" si="8"/>
        <v>5.093064457992547</v>
      </c>
      <c r="R28" s="34">
        <f t="shared" si="6"/>
        <v>4.4518069475431226</v>
      </c>
      <c r="S28" s="134">
        <f t="shared" si="9"/>
        <v>-1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>
      <c r="A29" s="7" t="s">
        <v>46</v>
      </c>
      <c r="B29" s="8"/>
      <c r="C29" s="12">
        <f t="shared" si="1"/>
        <v>230.94845343997093</v>
      </c>
      <c r="D29" s="13">
        <f t="shared" si="7"/>
        <v>190.76342254141599</v>
      </c>
      <c r="E29" s="13">
        <f t="shared" si="2"/>
        <v>166.74478338365901</v>
      </c>
      <c r="F29" s="14"/>
      <c r="G29" s="2"/>
      <c r="H29" s="8"/>
      <c r="I29" s="15">
        <f t="shared" si="0"/>
        <v>351.13841710671159</v>
      </c>
      <c r="J29" s="16">
        <f t="shared" si="3"/>
        <v>290.04033253014376</v>
      </c>
      <c r="K29" s="17">
        <f t="shared" si="4"/>
        <v>253.52193715104576</v>
      </c>
      <c r="L29" s="14"/>
      <c r="M29" s="2"/>
      <c r="N29" s="8"/>
      <c r="O29" s="13">
        <v>10</v>
      </c>
      <c r="P29" s="13">
        <f t="shared" si="5"/>
        <v>9</v>
      </c>
      <c r="Q29" s="13">
        <f t="shared" si="8"/>
        <v>7.6305369016566393</v>
      </c>
      <c r="R29" s="34">
        <f t="shared" si="6"/>
        <v>6.6697913353463605</v>
      </c>
      <c r="S29" s="134">
        <f t="shared" si="9"/>
        <v>-1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>
      <c r="A30" s="7" t="s">
        <v>31</v>
      </c>
      <c r="B30" s="8"/>
      <c r="C30" s="12">
        <f t="shared" si="1"/>
        <v>128.88477756994453</v>
      </c>
      <c r="D30" s="13">
        <f t="shared" si="7"/>
        <v>106.45882627277417</v>
      </c>
      <c r="E30" s="13">
        <f t="shared" si="2"/>
        <v>93.054809405499952</v>
      </c>
      <c r="F30" s="14"/>
      <c r="G30" s="2"/>
      <c r="H30" s="8"/>
      <c r="I30" s="15">
        <f t="shared" si="0"/>
        <v>177.99681233771383</v>
      </c>
      <c r="J30" s="16">
        <f t="shared" si="3"/>
        <v>147.02536699095162</v>
      </c>
      <c r="K30" s="17">
        <f t="shared" si="4"/>
        <v>128.51369850782939</v>
      </c>
      <c r="L30" s="14"/>
      <c r="M30" s="2"/>
      <c r="N30" s="8"/>
      <c r="O30" s="13">
        <v>6</v>
      </c>
      <c r="P30" s="13">
        <f t="shared" si="5"/>
        <v>5</v>
      </c>
      <c r="Q30" s="13">
        <f t="shared" si="8"/>
        <v>4.2583530509109666</v>
      </c>
      <c r="R30" s="34">
        <f t="shared" si="6"/>
        <v>3.722192376219998</v>
      </c>
      <c r="S30" s="134">
        <f t="shared" si="9"/>
        <v>-1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>
      <c r="A31" s="7" t="s">
        <v>38</v>
      </c>
      <c r="B31" s="8"/>
      <c r="C31" s="12">
        <f t="shared" si="1"/>
        <v>213.02877503818101</v>
      </c>
      <c r="D31" s="13">
        <f t="shared" si="7"/>
        <v>175.96176818153751</v>
      </c>
      <c r="E31" s="13">
        <f t="shared" si="2"/>
        <v>153.8067755775667</v>
      </c>
      <c r="F31" s="14"/>
      <c r="G31" s="2"/>
      <c r="H31" s="8"/>
      <c r="I31" s="15">
        <f t="shared" si="0"/>
        <v>304.22691916708368</v>
      </c>
      <c r="J31" s="16">
        <f t="shared" si="3"/>
        <v>251.29143523201111</v>
      </c>
      <c r="K31" s="17">
        <f t="shared" si="4"/>
        <v>219.6518356386344</v>
      </c>
      <c r="L31" s="14"/>
      <c r="M31" s="2"/>
      <c r="N31" s="8"/>
      <c r="O31" s="13">
        <v>9</v>
      </c>
      <c r="P31" s="13">
        <f t="shared" si="5"/>
        <v>9</v>
      </c>
      <c r="Q31" s="13">
        <f t="shared" si="8"/>
        <v>7.0384707272615001</v>
      </c>
      <c r="R31" s="34">
        <f t="shared" si="6"/>
        <v>6.152271023102668</v>
      </c>
      <c r="S31" s="134">
        <f t="shared" si="9"/>
        <v>0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 s="156" customFormat="1">
      <c r="A32" s="135" t="s">
        <v>4</v>
      </c>
      <c r="B32" s="136"/>
      <c r="C32" s="137">
        <f t="shared" si="1"/>
        <v>254.90068628270205</v>
      </c>
      <c r="D32" s="138">
        <f t="shared" si="7"/>
        <v>210.5479668695119</v>
      </c>
      <c r="E32" s="138">
        <f t="shared" si="2"/>
        <v>184.03829549611089</v>
      </c>
      <c r="F32" s="139"/>
      <c r="G32" s="140"/>
      <c r="H32" s="136"/>
      <c r="I32" s="141">
        <f t="shared" si="0"/>
        <v>395.5626506380267</v>
      </c>
      <c r="J32" s="142">
        <f t="shared" si="3"/>
        <v>326.73474942701006</v>
      </c>
      <c r="K32" s="143">
        <f t="shared" si="4"/>
        <v>285.59623376065525</v>
      </c>
      <c r="L32" s="139"/>
      <c r="M32" s="140"/>
      <c r="N32" s="136"/>
      <c r="O32" s="138">
        <v>11</v>
      </c>
      <c r="P32" s="138">
        <f t="shared" si="5"/>
        <v>10</v>
      </c>
      <c r="Q32" s="138">
        <f t="shared" si="8"/>
        <v>8.4219186747804766</v>
      </c>
      <c r="R32" s="144">
        <f t="shared" si="6"/>
        <v>7.3615318198444353</v>
      </c>
      <c r="S32" s="145">
        <f t="shared" si="9"/>
        <v>-1</v>
      </c>
      <c r="T32" s="139"/>
      <c r="U32" s="140"/>
      <c r="V32" s="136"/>
      <c r="W32" s="146">
        <v>52.836048991742757</v>
      </c>
      <c r="X32" s="147">
        <v>8.18739452865894</v>
      </c>
      <c r="Y32" s="147">
        <v>18.243664784643379</v>
      </c>
      <c r="Z32" s="147">
        <v>14390</v>
      </c>
      <c r="AA32" s="148">
        <v>149.98866766565988</v>
      </c>
      <c r="AB32" s="149">
        <v>25</v>
      </c>
      <c r="AC32" s="150">
        <v>0.7</v>
      </c>
      <c r="AD32" s="151">
        <v>1.5518304654516348</v>
      </c>
      <c r="AE32" s="152"/>
      <c r="AF32" s="153"/>
      <c r="AG32" s="153"/>
      <c r="AH32" s="154"/>
      <c r="AI32" s="155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</row>
    <row r="33" spans="1:78">
      <c r="A33" s="7" t="s">
        <v>6</v>
      </c>
      <c r="B33" s="8"/>
      <c r="C33" s="12">
        <f t="shared" si="1"/>
        <v>243.81916951962563</v>
      </c>
      <c r="D33" s="13">
        <f t="shared" si="7"/>
        <v>201.39463402321076</v>
      </c>
      <c r="E33" s="13">
        <f t="shared" si="2"/>
        <v>176.0374403931697</v>
      </c>
      <c r="F33" s="14"/>
      <c r="G33" s="2"/>
      <c r="H33" s="8"/>
      <c r="I33" s="15">
        <f t="shared" si="0"/>
        <v>375.14841989411599</v>
      </c>
      <c r="J33" s="16">
        <f t="shared" si="3"/>
        <v>309.87259483253979</v>
      </c>
      <c r="K33" s="17">
        <f t="shared" si="4"/>
        <v>270.85715916355173</v>
      </c>
      <c r="L33" s="14"/>
      <c r="M33" s="2"/>
      <c r="N33" s="8"/>
      <c r="O33" s="13">
        <v>11</v>
      </c>
      <c r="P33" s="13">
        <f t="shared" si="5"/>
        <v>10</v>
      </c>
      <c r="Q33" s="13">
        <f t="shared" si="8"/>
        <v>8.0557853609284304</v>
      </c>
      <c r="R33" s="34">
        <f t="shared" si="6"/>
        <v>7.0414976157267883</v>
      </c>
      <c r="S33" s="134">
        <f t="shared" si="9"/>
        <v>-1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>
      <c r="A34" s="7" t="s">
        <v>7</v>
      </c>
      <c r="B34" s="8"/>
      <c r="C34" s="12">
        <f t="shared" si="1"/>
        <v>168.95566559825326</v>
      </c>
      <c r="D34" s="13">
        <f t="shared" si="7"/>
        <v>139.55737978415718</v>
      </c>
      <c r="E34" s="13">
        <f t="shared" si="2"/>
        <v>121.98599056193885</v>
      </c>
      <c r="F34" s="14"/>
      <c r="G34" s="2"/>
      <c r="H34" s="8"/>
      <c r="I34" s="15">
        <f t="shared" si="0"/>
        <v>260.24061970077395</v>
      </c>
      <c r="J34" s="16">
        <f t="shared" si="3"/>
        <v>214.95875187283926</v>
      </c>
      <c r="K34" s="17">
        <f t="shared" si="4"/>
        <v>187.89372742395878</v>
      </c>
      <c r="L34" s="14"/>
      <c r="M34" s="2"/>
      <c r="N34" s="8"/>
      <c r="O34" s="13">
        <v>7</v>
      </c>
      <c r="P34" s="13">
        <f t="shared" si="5"/>
        <v>7</v>
      </c>
      <c r="Q34" s="13">
        <f t="shared" si="8"/>
        <v>5.5822951913662875</v>
      </c>
      <c r="R34" s="34">
        <f t="shared" si="6"/>
        <v>4.8794396224775536</v>
      </c>
      <c r="S34" s="134">
        <f t="shared" si="9"/>
        <v>0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>
      <c r="A35" s="7" t="s">
        <v>14</v>
      </c>
      <c r="B35" s="8"/>
      <c r="C35" s="12">
        <f t="shared" si="1"/>
        <v>106.60933582666344</v>
      </c>
      <c r="D35" s="13">
        <f t="shared" si="7"/>
        <v>88.059311392824</v>
      </c>
      <c r="E35" s="13">
        <f t="shared" si="2"/>
        <v>76.971940466850995</v>
      </c>
      <c r="F35" s="14"/>
      <c r="G35" s="2"/>
      <c r="H35" s="8"/>
      <c r="I35" s="15">
        <f t="shared" si="0"/>
        <v>136.08105845437953</v>
      </c>
      <c r="J35" s="16">
        <f t="shared" si="3"/>
        <v>112.40295428331748</v>
      </c>
      <c r="K35" s="17">
        <f t="shared" si="4"/>
        <v>98.250524204062017</v>
      </c>
      <c r="L35" s="14"/>
      <c r="M35" s="2"/>
      <c r="N35" s="8"/>
      <c r="O35" s="13">
        <v>5</v>
      </c>
      <c r="P35" s="13">
        <f t="shared" si="5"/>
        <v>4</v>
      </c>
      <c r="Q35" s="13">
        <f t="shared" si="8"/>
        <v>3.5223724557129601</v>
      </c>
      <c r="R35" s="34">
        <f t="shared" si="6"/>
        <v>3.0788776186740399</v>
      </c>
      <c r="S35" s="134">
        <f t="shared" si="9"/>
        <v>-1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>
      <c r="A36" s="7" t="s">
        <v>0</v>
      </c>
      <c r="B36" s="8"/>
      <c r="C36" s="12">
        <f t="shared" si="1"/>
        <v>202.46167910946031</v>
      </c>
      <c r="D36" s="13">
        <f t="shared" si="7"/>
        <v>167.23334694441419</v>
      </c>
      <c r="E36" s="13">
        <f t="shared" si="2"/>
        <v>146.17733231703033</v>
      </c>
      <c r="F36" s="14"/>
      <c r="G36" s="2"/>
      <c r="H36" s="8"/>
      <c r="I36" s="15">
        <f t="shared" si="0"/>
        <v>274.00198600399682</v>
      </c>
      <c r="J36" s="16">
        <f t="shared" si="3"/>
        <v>226.32564043930137</v>
      </c>
      <c r="K36" s="17">
        <f t="shared" si="4"/>
        <v>197.82943389488571</v>
      </c>
      <c r="L36" s="14"/>
      <c r="M36" s="2"/>
      <c r="N36" s="8"/>
      <c r="O36" s="13">
        <v>9</v>
      </c>
      <c r="P36" s="13">
        <f t="shared" si="5"/>
        <v>8</v>
      </c>
      <c r="Q36" s="13">
        <f t="shared" si="8"/>
        <v>6.6893338777765674</v>
      </c>
      <c r="R36" s="34">
        <f t="shared" si="6"/>
        <v>5.8470932926812136</v>
      </c>
      <c r="S36" s="134">
        <f t="shared" si="9"/>
        <v>-1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>
      <c r="A37" s="7" t="s">
        <v>11</v>
      </c>
      <c r="B37" s="8"/>
      <c r="C37" s="12">
        <f t="shared" si="1"/>
        <v>176.68604566265068</v>
      </c>
      <c r="D37" s="13">
        <f t="shared" si="7"/>
        <v>145.94267371734946</v>
      </c>
      <c r="E37" s="13">
        <f t="shared" si="2"/>
        <v>127.56732496843379</v>
      </c>
      <c r="F37" s="14"/>
      <c r="G37" s="2"/>
      <c r="H37" s="8"/>
      <c r="I37" s="15">
        <f t="shared" si="0"/>
        <v>247.83704286553146</v>
      </c>
      <c r="J37" s="16">
        <f t="shared" si="3"/>
        <v>204.71339740692898</v>
      </c>
      <c r="K37" s="17">
        <f t="shared" si="4"/>
        <v>178.93834494891371</v>
      </c>
      <c r="L37" s="14"/>
      <c r="M37" s="2"/>
      <c r="N37" s="8"/>
      <c r="O37" s="13">
        <v>8</v>
      </c>
      <c r="P37" s="13">
        <f t="shared" si="5"/>
        <v>7</v>
      </c>
      <c r="Q37" s="13">
        <f t="shared" si="8"/>
        <v>5.8377069486939783</v>
      </c>
      <c r="R37" s="34">
        <f t="shared" si="6"/>
        <v>5.1026929987373517</v>
      </c>
      <c r="S37" s="134">
        <f t="shared" si="9"/>
        <v>-1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>
      <c r="A38" s="7" t="s">
        <v>12</v>
      </c>
      <c r="B38" s="8"/>
      <c r="C38" s="12">
        <f t="shared" si="1"/>
        <v>130.34906621351291</v>
      </c>
      <c r="D38" s="13">
        <f t="shared" si="7"/>
        <v>107.66832869236165</v>
      </c>
      <c r="E38" s="13">
        <f t="shared" si="2"/>
        <v>94.112025806156325</v>
      </c>
      <c r="F38" s="14"/>
      <c r="G38" s="2"/>
      <c r="H38" s="8"/>
      <c r="I38" s="15">
        <f t="shared" si="0"/>
        <v>161.26862528142004</v>
      </c>
      <c r="J38" s="16">
        <f t="shared" si="3"/>
        <v>133.20788448245295</v>
      </c>
      <c r="K38" s="17">
        <f t="shared" si="4"/>
        <v>116.43594745318526</v>
      </c>
      <c r="L38" s="14"/>
      <c r="M38" s="2"/>
      <c r="N38" s="8"/>
      <c r="O38" s="13">
        <v>6</v>
      </c>
      <c r="P38" s="13">
        <f t="shared" si="5"/>
        <v>5</v>
      </c>
      <c r="Q38" s="13">
        <f t="shared" si="8"/>
        <v>4.3067331476944659</v>
      </c>
      <c r="R38" s="34">
        <f t="shared" si="6"/>
        <v>3.7644810322462532</v>
      </c>
      <c r="S38" s="134">
        <f t="shared" si="9"/>
        <v>-1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>
      <c r="A39" s="7" t="s">
        <v>49</v>
      </c>
      <c r="B39" s="8"/>
      <c r="C39" s="12">
        <f t="shared" si="1"/>
        <v>265.69700457215151</v>
      </c>
      <c r="D39" s="13">
        <f t="shared" si="7"/>
        <v>219.46572577659714</v>
      </c>
      <c r="E39" s="13">
        <f t="shared" si="2"/>
        <v>191.83323730109339</v>
      </c>
      <c r="F39" s="14"/>
      <c r="G39" s="2"/>
      <c r="H39" s="8"/>
      <c r="I39" s="15">
        <f t="shared" si="0"/>
        <v>361.08950148113087</v>
      </c>
      <c r="J39" s="16">
        <f t="shared" si="3"/>
        <v>298.25992822341408</v>
      </c>
      <c r="K39" s="17">
        <f t="shared" si="4"/>
        <v>260.70662006937647</v>
      </c>
      <c r="L39" s="14"/>
      <c r="M39" s="2"/>
      <c r="N39" s="8"/>
      <c r="O39" s="13">
        <v>11</v>
      </c>
      <c r="P39" s="13">
        <f t="shared" si="5"/>
        <v>11</v>
      </c>
      <c r="Q39" s="13">
        <f t="shared" si="8"/>
        <v>8.7786290310638861</v>
      </c>
      <c r="R39" s="34">
        <f t="shared" si="6"/>
        <v>7.6733294920437354</v>
      </c>
      <c r="S39" s="134">
        <f t="shared" si="9"/>
        <v>0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>
      <c r="A40" s="7" t="s">
        <v>21</v>
      </c>
      <c r="B40" s="8"/>
      <c r="C40" s="12">
        <f t="shared" si="1"/>
        <v>116.51489180272164</v>
      </c>
      <c r="D40" s="13">
        <f t="shared" si="7"/>
        <v>96.241300629048069</v>
      </c>
      <c r="E40" s="13">
        <f t="shared" si="2"/>
        <v>84.123751881565013</v>
      </c>
      <c r="F40" s="14"/>
      <c r="G40" s="2"/>
      <c r="H40" s="8"/>
      <c r="I40" s="15">
        <f t="shared" si="0"/>
        <v>148.09494510155261</v>
      </c>
      <c r="J40" s="16">
        <f t="shared" si="3"/>
        <v>122.32642465388246</v>
      </c>
      <c r="K40" s="17">
        <f t="shared" si="4"/>
        <v>106.92455036332098</v>
      </c>
      <c r="L40" s="14"/>
      <c r="M40" s="2"/>
      <c r="N40" s="8"/>
      <c r="O40" s="13">
        <v>5</v>
      </c>
      <c r="P40" s="13">
        <f t="shared" si="5"/>
        <v>5</v>
      </c>
      <c r="Q40" s="13">
        <f t="shared" si="8"/>
        <v>3.8496520251619226</v>
      </c>
      <c r="R40" s="34">
        <f t="shared" si="6"/>
        <v>3.3649500752626005</v>
      </c>
      <c r="S40" s="134">
        <f t="shared" si="9"/>
        <v>0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>
      <c r="A41" s="7" t="s">
        <v>17</v>
      </c>
      <c r="B41" s="8"/>
      <c r="C41" s="12">
        <f t="shared" si="1"/>
        <v>199.2470126542166</v>
      </c>
      <c r="D41" s="13">
        <f t="shared" si="7"/>
        <v>164.5780324523829</v>
      </c>
      <c r="E41" s="13">
        <f t="shared" si="2"/>
        <v>143.85634313634438</v>
      </c>
      <c r="F41" s="14"/>
      <c r="G41" s="2"/>
      <c r="H41" s="8"/>
      <c r="I41" s="15">
        <f t="shared" si="0"/>
        <v>296.87154355368318</v>
      </c>
      <c r="J41" s="16">
        <f t="shared" si="3"/>
        <v>245.21589497534231</v>
      </c>
      <c r="K41" s="17">
        <f t="shared" si="4"/>
        <v>214.34125444575926</v>
      </c>
      <c r="L41" s="14"/>
      <c r="M41" s="2"/>
      <c r="N41" s="8"/>
      <c r="O41" s="13">
        <v>9</v>
      </c>
      <c r="P41" s="13">
        <f t="shared" si="5"/>
        <v>8</v>
      </c>
      <c r="Q41" s="13">
        <f t="shared" si="8"/>
        <v>6.5831212980953158</v>
      </c>
      <c r="R41" s="34">
        <f t="shared" si="6"/>
        <v>5.7542537254537756</v>
      </c>
      <c r="S41" s="134">
        <f t="shared" si="9"/>
        <v>-1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>
      <c r="A42" s="7" t="s">
        <v>16</v>
      </c>
      <c r="B42" s="8"/>
      <c r="C42" s="12">
        <f t="shared" si="1"/>
        <v>63.955115558055979</v>
      </c>
      <c r="D42" s="13">
        <f t="shared" si="7"/>
        <v>52.826925450954235</v>
      </c>
      <c r="E42" s="13">
        <f t="shared" si="2"/>
        <v>46.175593432916415</v>
      </c>
      <c r="F42" s="14"/>
      <c r="G42" s="2"/>
      <c r="H42" s="8"/>
      <c r="I42" s="15">
        <f t="shared" si="0"/>
        <v>78.393461045991131</v>
      </c>
      <c r="J42" s="16">
        <f t="shared" si="3"/>
        <v>64.752998823988676</v>
      </c>
      <c r="K42" s="17">
        <f t="shared" si="4"/>
        <v>56.600078875205597</v>
      </c>
      <c r="L42" s="14"/>
      <c r="M42" s="2"/>
      <c r="N42" s="8"/>
      <c r="O42" s="13">
        <v>3</v>
      </c>
      <c r="P42" s="13">
        <f t="shared" si="5"/>
        <v>3</v>
      </c>
      <c r="Q42" s="13">
        <f t="shared" si="8"/>
        <v>2.1130770180381693</v>
      </c>
      <c r="R42" s="34">
        <f t="shared" si="6"/>
        <v>1.8470237373166567</v>
      </c>
      <c r="S42" s="134">
        <f t="shared" si="9"/>
        <v>0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>
      <c r="A43" s="7" t="s">
        <v>50</v>
      </c>
      <c r="B43" s="8"/>
      <c r="C43" s="12">
        <f t="shared" si="1"/>
        <v>220.23010286748789</v>
      </c>
      <c r="D43" s="13">
        <f t="shared" si="7"/>
        <v>181.91006496854499</v>
      </c>
      <c r="E43" s="13">
        <f t="shared" si="2"/>
        <v>159.00613427032624</v>
      </c>
      <c r="F43" s="14"/>
      <c r="G43" s="2"/>
      <c r="H43" s="8"/>
      <c r="I43" s="15">
        <f t="shared" si="0"/>
        <v>284.03366212819265</v>
      </c>
      <c r="J43" s="16">
        <f t="shared" si="3"/>
        <v>234.6118049178871</v>
      </c>
      <c r="K43" s="17">
        <f t="shared" si="4"/>
        <v>205.07230405655508</v>
      </c>
      <c r="L43" s="14"/>
      <c r="M43" s="2"/>
      <c r="N43" s="8"/>
      <c r="O43" s="13">
        <v>9</v>
      </c>
      <c r="P43" s="13">
        <f t="shared" si="5"/>
        <v>9</v>
      </c>
      <c r="Q43" s="13">
        <f t="shared" si="8"/>
        <v>7.2764025987417993</v>
      </c>
      <c r="R43" s="34">
        <f t="shared" si="6"/>
        <v>6.3602453708130495</v>
      </c>
      <c r="S43" s="134">
        <f t="shared" si="9"/>
        <v>0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>
      <c r="A44" s="7" t="s">
        <v>20</v>
      </c>
      <c r="B44" s="8"/>
      <c r="C44" s="12">
        <f t="shared" si="1"/>
        <v>104.17582228654145</v>
      </c>
      <c r="D44" s="13">
        <f t="shared" si="7"/>
        <v>86.049229208683229</v>
      </c>
      <c r="E44" s="13">
        <f t="shared" si="2"/>
        <v>75.214943690882919</v>
      </c>
      <c r="F44" s="14"/>
      <c r="G44" s="2"/>
      <c r="H44" s="8"/>
      <c r="I44" s="15">
        <f t="shared" si="0"/>
        <v>143.5639962463168</v>
      </c>
      <c r="J44" s="16">
        <f t="shared" si="3"/>
        <v>118.58386089945768</v>
      </c>
      <c r="K44" s="17">
        <f t="shared" si="4"/>
        <v>103.65320528984073</v>
      </c>
      <c r="L44" s="14"/>
      <c r="M44" s="2"/>
      <c r="N44" s="8"/>
      <c r="O44" s="13">
        <v>5</v>
      </c>
      <c r="P44" s="13">
        <f t="shared" si="5"/>
        <v>4</v>
      </c>
      <c r="Q44" s="13">
        <f t="shared" si="8"/>
        <v>3.4419691683473292</v>
      </c>
      <c r="R44" s="34">
        <f t="shared" si="6"/>
        <v>3.0085977476353167</v>
      </c>
      <c r="S44" s="134">
        <f t="shared" si="9"/>
        <v>-1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>
      <c r="A45" s="7" t="s">
        <v>19</v>
      </c>
      <c r="B45" s="8"/>
      <c r="C45" s="12">
        <f t="shared" si="1"/>
        <v>89.892973052358244</v>
      </c>
      <c r="D45" s="13">
        <f t="shared" si="7"/>
        <v>74.251595741247911</v>
      </c>
      <c r="E45" s="13">
        <f t="shared" si="2"/>
        <v>64.902726543802643</v>
      </c>
      <c r="F45" s="14"/>
      <c r="G45" s="2"/>
      <c r="H45" s="8"/>
      <c r="I45" s="15">
        <f t="shared" si="0"/>
        <v>112.8161242475212</v>
      </c>
      <c r="J45" s="16">
        <f t="shared" si="3"/>
        <v>93.186118628452505</v>
      </c>
      <c r="K45" s="17">
        <f t="shared" si="4"/>
        <v>81.453241706710301</v>
      </c>
      <c r="L45" s="14"/>
      <c r="M45" s="2"/>
      <c r="N45" s="8"/>
      <c r="O45" s="13">
        <v>4</v>
      </c>
      <c r="P45" s="13">
        <f t="shared" si="5"/>
        <v>4</v>
      </c>
      <c r="Q45" s="13">
        <f t="shared" si="8"/>
        <v>2.9700638296499164</v>
      </c>
      <c r="R45" s="34">
        <f t="shared" si="6"/>
        <v>2.5961090617521059</v>
      </c>
      <c r="S45" s="134">
        <f t="shared" si="9"/>
        <v>0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>
      <c r="A46" s="7" t="s">
        <v>51</v>
      </c>
      <c r="B46" s="8"/>
      <c r="C46" s="12">
        <f t="shared" si="1"/>
        <v>137.09159675346353</v>
      </c>
      <c r="D46" s="13">
        <f t="shared" si="7"/>
        <v>113.23765891836088</v>
      </c>
      <c r="E46" s="13">
        <f t="shared" si="2"/>
        <v>98.980132856000665</v>
      </c>
      <c r="F46" s="14"/>
      <c r="G46" s="2"/>
      <c r="H46" s="8"/>
      <c r="I46" s="15">
        <f t="shared" si="0"/>
        <v>167.52962164357487</v>
      </c>
      <c r="J46" s="16">
        <f t="shared" si="3"/>
        <v>138.37946747759284</v>
      </c>
      <c r="K46" s="17">
        <f t="shared" si="4"/>
        <v>120.95638682666105</v>
      </c>
      <c r="L46" s="14"/>
      <c r="M46" s="2"/>
      <c r="N46" s="8"/>
      <c r="O46" s="13">
        <v>6</v>
      </c>
      <c r="P46" s="13">
        <f t="shared" si="5"/>
        <v>5</v>
      </c>
      <c r="Q46" s="13">
        <f t="shared" si="8"/>
        <v>4.5295063567344354</v>
      </c>
      <c r="R46" s="34">
        <f t="shared" si="6"/>
        <v>3.9592053142400268</v>
      </c>
      <c r="S46" s="134">
        <f t="shared" si="9"/>
        <v>-1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>
      <c r="A47" s="7" t="s">
        <v>56</v>
      </c>
      <c r="B47" s="8"/>
      <c r="C47" s="12">
        <f t="shared" si="1"/>
        <v>147.75809393098547</v>
      </c>
      <c r="D47" s="13">
        <f t="shared" si="7"/>
        <v>122.04818558699399</v>
      </c>
      <c r="E47" s="13">
        <f t="shared" si="2"/>
        <v>106.6813438181715</v>
      </c>
      <c r="F47" s="14"/>
      <c r="G47" s="2"/>
      <c r="H47" s="8"/>
      <c r="I47" s="15">
        <f t="shared" si="0"/>
        <v>189.74664567608869</v>
      </c>
      <c r="J47" s="16">
        <f t="shared" si="3"/>
        <v>156.73072932844926</v>
      </c>
      <c r="K47" s="17">
        <f t="shared" si="4"/>
        <v>136.99707817813604</v>
      </c>
      <c r="L47" s="14"/>
      <c r="M47" s="2"/>
      <c r="N47" s="8"/>
      <c r="O47" s="13">
        <v>6</v>
      </c>
      <c r="P47" s="13">
        <f t="shared" si="5"/>
        <v>6</v>
      </c>
      <c r="Q47" s="13">
        <f t="shared" si="8"/>
        <v>4.8819274234797598</v>
      </c>
      <c r="R47" s="34">
        <f t="shared" si="6"/>
        <v>4.2672537527268597</v>
      </c>
      <c r="S47" s="134">
        <f t="shared" si="9"/>
        <v>0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>
      <c r="A48" s="7" t="s">
        <v>33</v>
      </c>
      <c r="B48" s="8"/>
      <c r="C48" s="12">
        <f t="shared" ref="C48:C71" si="10">$E$9*((AA48*W48)/(Z48*2*AC48))+$E$10*((AA48*X48+AB48*Y48))/(Z48*2*AC48)</f>
        <v>83.504775904856714</v>
      </c>
      <c r="D48" s="13">
        <f t="shared" si="7"/>
        <v>68.974944897411646</v>
      </c>
      <c r="E48" s="13">
        <f t="shared" ref="E48:E71" si="11">C48*$L$9</f>
        <v>60.290448203306546</v>
      </c>
      <c r="F48" s="14"/>
      <c r="G48" s="2"/>
      <c r="H48" s="8"/>
      <c r="I48" s="15">
        <f t="shared" ref="I48:I71" si="12">C48*AD48</f>
        <v>110.83675390746876</v>
      </c>
      <c r="J48" s="16">
        <f t="shared" si="3"/>
        <v>91.551158727569188</v>
      </c>
      <c r="K48" s="17">
        <f t="shared" ref="K48:K71" si="13">I48*$L$9</f>
        <v>80.024136321192444</v>
      </c>
      <c r="L48" s="14"/>
      <c r="M48" s="2"/>
      <c r="N48" s="8"/>
      <c r="O48" s="13">
        <v>4</v>
      </c>
      <c r="P48" s="13">
        <f t="shared" si="5"/>
        <v>3</v>
      </c>
      <c r="Q48" s="13">
        <f t="shared" si="8"/>
        <v>2.758997795896466</v>
      </c>
      <c r="R48" s="34">
        <f t="shared" si="6"/>
        <v>2.4116179281322618</v>
      </c>
      <c r="S48" s="134">
        <f t="shared" si="9"/>
        <v>-1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>
      <c r="A49" s="7" t="s">
        <v>41</v>
      </c>
      <c r="B49" s="8"/>
      <c r="C49" s="12">
        <f t="shared" si="10"/>
        <v>331.11734715290527</v>
      </c>
      <c r="D49" s="13">
        <f t="shared" si="7"/>
        <v>273.50292874829972</v>
      </c>
      <c r="E49" s="13">
        <f t="shared" si="11"/>
        <v>239.0667246443976</v>
      </c>
      <c r="F49" s="14"/>
      <c r="G49" s="2"/>
      <c r="H49" s="8"/>
      <c r="I49" s="15">
        <f t="shared" si="12"/>
        <v>478.90066408475235</v>
      </c>
      <c r="J49" s="16">
        <f t="shared" si="3"/>
        <v>395.5719485340054</v>
      </c>
      <c r="K49" s="17">
        <f t="shared" si="13"/>
        <v>345.7662794691912</v>
      </c>
      <c r="L49" s="14"/>
      <c r="M49" s="2"/>
      <c r="N49" s="8"/>
      <c r="O49" s="13">
        <v>14</v>
      </c>
      <c r="P49" s="13">
        <f t="shared" si="5"/>
        <v>13</v>
      </c>
      <c r="Q49" s="13">
        <f t="shared" ref="Q49:Q71" si="14">D49/25</f>
        <v>10.940117149931989</v>
      </c>
      <c r="R49" s="34">
        <f t="shared" ref="R49:R71" si="15">E49/25</f>
        <v>9.562668985775904</v>
      </c>
      <c r="S49" s="134">
        <f t="shared" si="9"/>
        <v>-1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>
      <c r="A50" s="7" t="s">
        <v>39</v>
      </c>
      <c r="B50" s="8"/>
      <c r="C50" s="12">
        <f t="shared" si="10"/>
        <v>280.98615102051315</v>
      </c>
      <c r="D50" s="13">
        <f t="shared" si="7"/>
        <v>232.09456074294386</v>
      </c>
      <c r="E50" s="13">
        <f t="shared" si="11"/>
        <v>202.87200103681047</v>
      </c>
      <c r="F50" s="14"/>
      <c r="G50" s="2"/>
      <c r="H50" s="8"/>
      <c r="I50" s="15">
        <f t="shared" si="12"/>
        <v>414.35498357096753</v>
      </c>
      <c r="J50" s="16">
        <f t="shared" si="3"/>
        <v>342.25721642961918</v>
      </c>
      <c r="K50" s="17">
        <f t="shared" si="13"/>
        <v>299.16429813823856</v>
      </c>
      <c r="L50" s="14"/>
      <c r="M50" s="2"/>
      <c r="N50" s="8"/>
      <c r="O50" s="13">
        <v>12</v>
      </c>
      <c r="P50" s="13">
        <f t="shared" si="5"/>
        <v>11</v>
      </c>
      <c r="Q50" s="13">
        <f t="shared" si="14"/>
        <v>9.2837824297177534</v>
      </c>
      <c r="R50" s="34">
        <f t="shared" si="15"/>
        <v>8.1148800414724196</v>
      </c>
      <c r="S50" s="134">
        <f t="shared" si="9"/>
        <v>-1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>
      <c r="A51" s="7" t="s">
        <v>40</v>
      </c>
      <c r="B51" s="8"/>
      <c r="C51" s="12">
        <f t="shared" si="10"/>
        <v>323.81337062235735</v>
      </c>
      <c r="D51" s="13">
        <f t="shared" si="7"/>
        <v>267.46984413406716</v>
      </c>
      <c r="E51" s="13">
        <f t="shared" si="11"/>
        <v>233.79325358934202</v>
      </c>
      <c r="F51" s="14"/>
      <c r="G51" s="2"/>
      <c r="H51" s="8"/>
      <c r="I51" s="15">
        <f t="shared" si="12"/>
        <v>477.74752658134639</v>
      </c>
      <c r="J51" s="16">
        <f t="shared" si="3"/>
        <v>394.6194569561921</v>
      </c>
      <c r="K51" s="17">
        <f t="shared" si="13"/>
        <v>344.93371419173207</v>
      </c>
      <c r="L51" s="14"/>
      <c r="M51" s="2"/>
      <c r="N51" s="8"/>
      <c r="O51" s="13">
        <v>14</v>
      </c>
      <c r="P51" s="13">
        <f t="shared" si="5"/>
        <v>13</v>
      </c>
      <c r="Q51" s="13">
        <f t="shared" si="14"/>
        <v>10.698793765362687</v>
      </c>
      <c r="R51" s="34">
        <f t="shared" si="15"/>
        <v>9.3517301435736808</v>
      </c>
      <c r="S51" s="134">
        <f t="shared" si="9"/>
        <v>-1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>
      <c r="A52" s="7" t="s">
        <v>27</v>
      </c>
      <c r="B52" s="8"/>
      <c r="C52" s="12">
        <f t="shared" si="10"/>
        <v>369.1346988521359</v>
      </c>
      <c r="D52" s="13">
        <f t="shared" si="7"/>
        <v>304.90526125186426</v>
      </c>
      <c r="E52" s="13">
        <f t="shared" si="11"/>
        <v>266.51525257124212</v>
      </c>
      <c r="F52" s="14"/>
      <c r="G52" s="2"/>
      <c r="H52" s="8"/>
      <c r="I52" s="15">
        <f t="shared" si="12"/>
        <v>458.76417414661967</v>
      </c>
      <c r="J52" s="16">
        <f t="shared" si="3"/>
        <v>378.93920784510783</v>
      </c>
      <c r="K52" s="17">
        <f t="shared" si="13"/>
        <v>331.2277337338594</v>
      </c>
      <c r="L52" s="14"/>
      <c r="M52" s="2"/>
      <c r="N52" s="8"/>
      <c r="O52" s="13">
        <v>16</v>
      </c>
      <c r="P52" s="13">
        <f t="shared" si="5"/>
        <v>15</v>
      </c>
      <c r="Q52" s="13">
        <f t="shared" si="14"/>
        <v>12.19621045007457</v>
      </c>
      <c r="R52" s="34">
        <f t="shared" si="15"/>
        <v>10.660610102849684</v>
      </c>
      <c r="S52" s="134">
        <f t="shared" si="9"/>
        <v>-1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>
      <c r="A53" s="7" t="s">
        <v>26</v>
      </c>
      <c r="B53" s="8"/>
      <c r="C53" s="12">
        <f t="shared" si="10"/>
        <v>249.75854105088541</v>
      </c>
      <c r="D53" s="13">
        <f t="shared" si="7"/>
        <v>206.30055490803133</v>
      </c>
      <c r="E53" s="13">
        <f t="shared" si="11"/>
        <v>180.32566663873925</v>
      </c>
      <c r="F53" s="14"/>
      <c r="G53" s="2"/>
      <c r="H53" s="8"/>
      <c r="I53" s="15">
        <f t="shared" si="12"/>
        <v>361.8618872242015</v>
      </c>
      <c r="J53" s="16">
        <f t="shared" si="3"/>
        <v>298.8979188471904</v>
      </c>
      <c r="K53" s="17">
        <f t="shared" si="13"/>
        <v>261.26428257587349</v>
      </c>
      <c r="L53" s="14"/>
      <c r="M53" s="2"/>
      <c r="N53" s="8"/>
      <c r="O53" s="13">
        <v>11</v>
      </c>
      <c r="P53" s="13">
        <f t="shared" si="5"/>
        <v>10</v>
      </c>
      <c r="Q53" s="13">
        <f t="shared" si="14"/>
        <v>8.2520221963212528</v>
      </c>
      <c r="R53" s="34">
        <f t="shared" si="15"/>
        <v>7.2130266655495703</v>
      </c>
      <c r="S53" s="134">
        <f t="shared" si="9"/>
        <v>-1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>
      <c r="A54" s="7" t="s">
        <v>9</v>
      </c>
      <c r="B54" s="8"/>
      <c r="C54" s="12">
        <f t="shared" si="10"/>
        <v>187.84942539305237</v>
      </c>
      <c r="D54" s="13">
        <f t="shared" si="7"/>
        <v>155.16362537466125</v>
      </c>
      <c r="E54" s="13">
        <f t="shared" si="11"/>
        <v>135.6272851337838</v>
      </c>
      <c r="F54" s="14"/>
      <c r="G54" s="2"/>
      <c r="H54" s="8"/>
      <c r="I54" s="15">
        <f t="shared" si="12"/>
        <v>293.26711671862546</v>
      </c>
      <c r="J54" s="16">
        <f t="shared" si="3"/>
        <v>242.23863840958461</v>
      </c>
      <c r="K54" s="17">
        <f t="shared" si="13"/>
        <v>211.73885827084757</v>
      </c>
      <c r="L54" s="14"/>
      <c r="M54" s="2"/>
      <c r="N54" s="8"/>
      <c r="O54" s="13">
        <v>8</v>
      </c>
      <c r="P54" s="13">
        <f t="shared" si="5"/>
        <v>8</v>
      </c>
      <c r="Q54" s="13">
        <f t="shared" si="14"/>
        <v>6.2065450149864496</v>
      </c>
      <c r="R54" s="34">
        <f t="shared" si="15"/>
        <v>5.4250914053513517</v>
      </c>
      <c r="S54" s="134">
        <f t="shared" si="9"/>
        <v>0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>
      <c r="A55" s="7" t="s">
        <v>28</v>
      </c>
      <c r="B55" s="8"/>
      <c r="C55" s="12">
        <f t="shared" si="10"/>
        <v>340.09821588297513</v>
      </c>
      <c r="D55" s="13">
        <f t="shared" si="7"/>
        <v>280.92112631933742</v>
      </c>
      <c r="E55" s="13">
        <f t="shared" si="11"/>
        <v>245.55091186750803</v>
      </c>
      <c r="F55" s="14"/>
      <c r="G55" s="2"/>
      <c r="H55" s="8"/>
      <c r="I55" s="15">
        <f t="shared" si="12"/>
        <v>435.51233696908417</v>
      </c>
      <c r="J55" s="16">
        <f t="shared" si="3"/>
        <v>359.73319033646351</v>
      </c>
      <c r="K55" s="17">
        <f t="shared" si="13"/>
        <v>314.43990729167876</v>
      </c>
      <c r="L55" s="14"/>
      <c r="M55" s="2"/>
      <c r="N55" s="8"/>
      <c r="O55" s="13">
        <v>15</v>
      </c>
      <c r="P55" s="13">
        <f t="shared" si="5"/>
        <v>14</v>
      </c>
      <c r="Q55" s="13">
        <f t="shared" si="14"/>
        <v>11.236845052773496</v>
      </c>
      <c r="R55" s="34">
        <f t="shared" si="15"/>
        <v>9.8220364747003206</v>
      </c>
      <c r="S55" s="134">
        <f t="shared" si="9"/>
        <v>-1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>
      <c r="A56" s="7" t="s">
        <v>18</v>
      </c>
      <c r="B56" s="8"/>
      <c r="C56" s="12">
        <f t="shared" si="10"/>
        <v>360.99384321014486</v>
      </c>
      <c r="D56" s="13">
        <f t="shared" si="7"/>
        <v>298.18091449157964</v>
      </c>
      <c r="E56" s="13">
        <f t="shared" si="11"/>
        <v>260.63755479772459</v>
      </c>
      <c r="F56" s="14"/>
      <c r="G56" s="2"/>
      <c r="H56" s="8"/>
      <c r="I56" s="15">
        <f t="shared" si="12"/>
        <v>470.10694455417615</v>
      </c>
      <c r="J56" s="16">
        <f t="shared" si="3"/>
        <v>388.30833620174946</v>
      </c>
      <c r="K56" s="17">
        <f t="shared" si="13"/>
        <v>339.41721396811516</v>
      </c>
      <c r="L56" s="14"/>
      <c r="M56" s="2"/>
      <c r="N56" s="8"/>
      <c r="O56" s="13">
        <v>16</v>
      </c>
      <c r="P56" s="13">
        <f t="shared" si="5"/>
        <v>14</v>
      </c>
      <c r="Q56" s="13">
        <f t="shared" si="14"/>
        <v>11.927236579663186</v>
      </c>
      <c r="R56" s="34">
        <f t="shared" si="15"/>
        <v>10.425502191908983</v>
      </c>
      <c r="S56" s="134">
        <f t="shared" si="9"/>
        <v>-2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>
      <c r="A57" s="7" t="s">
        <v>25</v>
      </c>
      <c r="B57" s="8"/>
      <c r="C57" s="12">
        <f t="shared" si="10"/>
        <v>208.29343093252729</v>
      </c>
      <c r="D57" s="13">
        <f t="shared" si="7"/>
        <v>172.05037395026753</v>
      </c>
      <c r="E57" s="13">
        <f t="shared" si="11"/>
        <v>150.38785713328468</v>
      </c>
      <c r="F57" s="14"/>
      <c r="G57" s="2"/>
      <c r="H57" s="8"/>
      <c r="I57" s="15">
        <f t="shared" si="12"/>
        <v>305.6341237836242</v>
      </c>
      <c r="J57" s="16">
        <f t="shared" si="3"/>
        <v>252.45378624527359</v>
      </c>
      <c r="K57" s="17">
        <f t="shared" si="13"/>
        <v>220.66783737177667</v>
      </c>
      <c r="L57" s="14"/>
      <c r="M57" s="2"/>
      <c r="N57" s="8"/>
      <c r="O57" s="13">
        <v>9</v>
      </c>
      <c r="P57" s="13">
        <f t="shared" si="5"/>
        <v>8</v>
      </c>
      <c r="Q57" s="13">
        <f t="shared" si="14"/>
        <v>6.8820149580107008</v>
      </c>
      <c r="R57" s="34">
        <f t="shared" si="15"/>
        <v>6.0155142853313874</v>
      </c>
      <c r="S57" s="134">
        <f t="shared" si="9"/>
        <v>-1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>
      <c r="A58" s="7" t="s">
        <v>5</v>
      </c>
      <c r="B58" s="8"/>
      <c r="C58" s="12">
        <f t="shared" si="10"/>
        <v>149.11921110098967</v>
      </c>
      <c r="D58" s="13">
        <f t="shared" si="7"/>
        <v>123.17246836941746</v>
      </c>
      <c r="E58" s="13">
        <f t="shared" si="11"/>
        <v>107.66407041491453</v>
      </c>
      <c r="F58" s="14"/>
      <c r="G58" s="2"/>
      <c r="H58" s="8"/>
      <c r="I58" s="15">
        <f t="shared" si="12"/>
        <v>243.46477920382159</v>
      </c>
      <c r="J58" s="16">
        <f t="shared" si="3"/>
        <v>201.10190762235663</v>
      </c>
      <c r="K58" s="17">
        <f t="shared" si="13"/>
        <v>175.78157058515919</v>
      </c>
      <c r="L58" s="14"/>
      <c r="M58" s="2"/>
      <c r="N58" s="8"/>
      <c r="O58" s="13">
        <v>6</v>
      </c>
      <c r="P58" s="13">
        <f t="shared" si="5"/>
        <v>6</v>
      </c>
      <c r="Q58" s="13">
        <f t="shared" si="14"/>
        <v>4.9268987347766986</v>
      </c>
      <c r="R58" s="34">
        <f t="shared" si="15"/>
        <v>4.306562816596581</v>
      </c>
      <c r="S58" s="134">
        <f t="shared" si="9"/>
        <v>0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>
      <c r="A59" s="7" t="s">
        <v>8</v>
      </c>
      <c r="B59" s="8"/>
      <c r="C59" s="12">
        <f t="shared" si="10"/>
        <v>194.43927795436736</v>
      </c>
      <c r="D59" s="13">
        <f t="shared" si="7"/>
        <v>160.60684359030742</v>
      </c>
      <c r="E59" s="13">
        <f t="shared" si="11"/>
        <v>140.38515868305322</v>
      </c>
      <c r="F59" s="14"/>
      <c r="G59" s="2"/>
      <c r="H59" s="8"/>
      <c r="I59" s="15">
        <f t="shared" si="12"/>
        <v>276.47677155171772</v>
      </c>
      <c r="J59" s="16">
        <f t="shared" si="3"/>
        <v>228.36981330171884</v>
      </c>
      <c r="K59" s="17">
        <f t="shared" si="13"/>
        <v>199.61622906034017</v>
      </c>
      <c r="L59" s="14"/>
      <c r="M59" s="2"/>
      <c r="N59" s="8"/>
      <c r="O59" s="13">
        <v>8</v>
      </c>
      <c r="P59" s="13">
        <f t="shared" si="5"/>
        <v>8</v>
      </c>
      <c r="Q59" s="13">
        <f t="shared" si="14"/>
        <v>6.4242737436122965</v>
      </c>
      <c r="R59" s="34">
        <f t="shared" si="15"/>
        <v>5.6154063473221285</v>
      </c>
      <c r="S59" s="134">
        <f t="shared" si="9"/>
        <v>0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>
      <c r="A60" s="7" t="s">
        <v>1</v>
      </c>
      <c r="B60" s="8"/>
      <c r="C60" s="12">
        <f t="shared" si="10"/>
        <v>127.79399482601686</v>
      </c>
      <c r="D60" s="13">
        <f t="shared" si="7"/>
        <v>105.55783972628991</v>
      </c>
      <c r="E60" s="13">
        <f t="shared" si="11"/>
        <v>92.267264264384167</v>
      </c>
      <c r="F60" s="14"/>
      <c r="G60" s="2"/>
      <c r="H60" s="8"/>
      <c r="I60" s="15">
        <f t="shared" si="12"/>
        <v>227.59355753045568</v>
      </c>
      <c r="J60" s="16">
        <f t="shared" si="3"/>
        <v>187.99227852015639</v>
      </c>
      <c r="K60" s="17">
        <f t="shared" si="13"/>
        <v>164.32254853698899</v>
      </c>
      <c r="L60" s="14"/>
      <c r="M60" s="2"/>
      <c r="N60" s="8"/>
      <c r="O60" s="13">
        <v>6</v>
      </c>
      <c r="P60" s="13">
        <f t="shared" si="5"/>
        <v>5</v>
      </c>
      <c r="Q60" s="13">
        <f t="shared" si="14"/>
        <v>4.2223135890515966</v>
      </c>
      <c r="R60" s="34">
        <f t="shared" si="15"/>
        <v>3.6906905705753665</v>
      </c>
      <c r="S60" s="134">
        <f t="shared" si="9"/>
        <v>-1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>
      <c r="A61" s="7" t="s">
        <v>13</v>
      </c>
      <c r="B61" s="8"/>
      <c r="C61" s="12">
        <f t="shared" si="10"/>
        <v>88.184950107016419</v>
      </c>
      <c r="D61" s="13">
        <f t="shared" si="7"/>
        <v>72.840768788395565</v>
      </c>
      <c r="E61" s="13">
        <f t="shared" si="11"/>
        <v>63.66953397726585</v>
      </c>
      <c r="F61" s="14"/>
      <c r="G61" s="2"/>
      <c r="H61" s="8"/>
      <c r="I61" s="15">
        <f t="shared" si="12"/>
        <v>126.88701832423911</v>
      </c>
      <c r="J61" s="16">
        <f t="shared" si="3"/>
        <v>104.8086771358215</v>
      </c>
      <c r="K61" s="17">
        <f t="shared" si="13"/>
        <v>91.612427230100636</v>
      </c>
      <c r="L61" s="14"/>
      <c r="M61" s="2"/>
      <c r="N61" s="8"/>
      <c r="O61" s="13">
        <v>4</v>
      </c>
      <c r="P61" s="13">
        <f t="shared" si="5"/>
        <v>4</v>
      </c>
      <c r="Q61" s="13">
        <f t="shared" si="14"/>
        <v>2.9136307515358224</v>
      </c>
      <c r="R61" s="34">
        <f t="shared" si="15"/>
        <v>2.5467813590906339</v>
      </c>
      <c r="S61" s="134">
        <f t="shared" si="9"/>
        <v>0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>
      <c r="A62" s="7" t="s">
        <v>10</v>
      </c>
      <c r="B62" s="8"/>
      <c r="C62" s="12">
        <f t="shared" si="10"/>
        <v>218.80660054033737</v>
      </c>
      <c r="D62" s="13">
        <f t="shared" si="7"/>
        <v>180.73425204631866</v>
      </c>
      <c r="E62" s="13">
        <f t="shared" si="11"/>
        <v>157.97836559012359</v>
      </c>
      <c r="F62" s="14"/>
      <c r="G62" s="2"/>
      <c r="H62" s="8"/>
      <c r="I62" s="15">
        <f t="shared" si="12"/>
        <v>318.66417369233358</v>
      </c>
      <c r="J62" s="16">
        <f t="shared" si="3"/>
        <v>263.21660746986754</v>
      </c>
      <c r="K62" s="17">
        <f t="shared" si="13"/>
        <v>230.07553340586483</v>
      </c>
      <c r="L62" s="14"/>
      <c r="M62" s="2"/>
      <c r="N62" s="8"/>
      <c r="O62" s="13">
        <v>10</v>
      </c>
      <c r="P62" s="13">
        <f t="shared" si="5"/>
        <v>9</v>
      </c>
      <c r="Q62" s="13">
        <f t="shared" si="14"/>
        <v>7.2293700818527462</v>
      </c>
      <c r="R62" s="34">
        <f t="shared" si="15"/>
        <v>6.3191346236049437</v>
      </c>
      <c r="S62" s="134">
        <f t="shared" si="9"/>
        <v>-1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>
      <c r="A63" s="7" t="s">
        <v>22</v>
      </c>
      <c r="B63" s="8"/>
      <c r="C63" s="12">
        <f t="shared" si="10"/>
        <v>30.955612725626573</v>
      </c>
      <c r="D63" s="13">
        <f t="shared" si="7"/>
        <v>25.569336111367548</v>
      </c>
      <c r="E63" s="13">
        <f t="shared" si="11"/>
        <v>22.349952387902384</v>
      </c>
      <c r="F63" s="14"/>
      <c r="G63" s="2"/>
      <c r="H63" s="8"/>
      <c r="I63" s="15">
        <f t="shared" si="12"/>
        <v>43.112226393666631</v>
      </c>
      <c r="J63" s="16">
        <f t="shared" si="3"/>
        <v>35.610699001168634</v>
      </c>
      <c r="K63" s="17">
        <f t="shared" si="13"/>
        <v>31.127027456227307</v>
      </c>
      <c r="L63" s="14"/>
      <c r="M63" s="2"/>
      <c r="N63" s="8"/>
      <c r="O63" s="13">
        <v>1</v>
      </c>
      <c r="P63" s="13">
        <f t="shared" si="5"/>
        <v>1</v>
      </c>
      <c r="Q63" s="13">
        <f t="shared" si="14"/>
        <v>1.0227734444547019</v>
      </c>
      <c r="R63" s="34">
        <f t="shared" si="15"/>
        <v>0.89399809551609533</v>
      </c>
      <c r="S63" s="134">
        <f t="shared" si="9"/>
        <v>0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>
      <c r="A64" s="7" t="s">
        <v>23</v>
      </c>
      <c r="B64" s="8"/>
      <c r="C64" s="12">
        <f t="shared" si="10"/>
        <v>56.15934820109203</v>
      </c>
      <c r="D64" s="13">
        <f t="shared" si="7"/>
        <v>46.387621614102017</v>
      </c>
      <c r="E64" s="13">
        <f t="shared" si="11"/>
        <v>40.547049401188445</v>
      </c>
      <c r="F64" s="14"/>
      <c r="G64" s="2"/>
      <c r="H64" s="8"/>
      <c r="I64" s="15">
        <f t="shared" si="12"/>
        <v>77.566826657723453</v>
      </c>
      <c r="J64" s="16">
        <f t="shared" si="3"/>
        <v>64.070198819279568</v>
      </c>
      <c r="K64" s="17">
        <f t="shared" si="13"/>
        <v>56.003248846876332</v>
      </c>
      <c r="L64" s="14"/>
      <c r="M64" s="2"/>
      <c r="N64" s="8"/>
      <c r="O64" s="13">
        <v>2</v>
      </c>
      <c r="P64" s="13">
        <f t="shared" si="5"/>
        <v>2</v>
      </c>
      <c r="Q64" s="13">
        <f t="shared" si="14"/>
        <v>1.8555048645640806</v>
      </c>
      <c r="R64" s="34">
        <f t="shared" si="15"/>
        <v>1.6218819760475378</v>
      </c>
      <c r="S64" s="134">
        <f t="shared" si="9"/>
        <v>0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>
      <c r="A65" s="7" t="s">
        <v>52</v>
      </c>
      <c r="B65" s="8"/>
      <c r="C65" s="12">
        <f t="shared" si="10"/>
        <v>302.54506278607039</v>
      </c>
      <c r="D65" s="13">
        <f t="shared" si="7"/>
        <v>249.90222186129412</v>
      </c>
      <c r="E65" s="13">
        <f t="shared" si="11"/>
        <v>218.43753533154282</v>
      </c>
      <c r="F65" s="14"/>
      <c r="G65" s="2"/>
      <c r="H65" s="8"/>
      <c r="I65" s="15">
        <f t="shared" si="12"/>
        <v>439.67655015504727</v>
      </c>
      <c r="J65" s="16">
        <f t="shared" si="3"/>
        <v>363.17283042806901</v>
      </c>
      <c r="K65" s="17">
        <f t="shared" si="13"/>
        <v>317.44646921194413</v>
      </c>
      <c r="L65" s="14"/>
      <c r="M65" s="2"/>
      <c r="N65" s="8"/>
      <c r="O65" s="13">
        <v>13</v>
      </c>
      <c r="P65" s="13">
        <f t="shared" si="5"/>
        <v>12</v>
      </c>
      <c r="Q65" s="13">
        <f t="shared" si="14"/>
        <v>9.9960888744517646</v>
      </c>
      <c r="R65" s="34">
        <f t="shared" si="15"/>
        <v>8.7375014132617128</v>
      </c>
      <c r="S65" s="134">
        <f t="shared" si="9"/>
        <v>-1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>
      <c r="A66" s="7" t="s">
        <v>57</v>
      </c>
      <c r="B66" s="8"/>
      <c r="C66" s="12">
        <f t="shared" si="10"/>
        <v>156.18304517796392</v>
      </c>
      <c r="D66" s="13">
        <f t="shared" si="7"/>
        <v>129.00719531699818</v>
      </c>
      <c r="E66" s="13">
        <f t="shared" si="11"/>
        <v>112.76415861848994</v>
      </c>
      <c r="F66" s="14"/>
      <c r="G66" s="2"/>
      <c r="H66" s="8"/>
      <c r="I66" s="15">
        <f t="shared" si="12"/>
        <v>232.62143892137226</v>
      </c>
      <c r="J66" s="16">
        <f t="shared" si="3"/>
        <v>192.14530854905348</v>
      </c>
      <c r="K66" s="17">
        <f t="shared" si="13"/>
        <v>167.95267890123077</v>
      </c>
      <c r="L66" s="14"/>
      <c r="M66" s="2"/>
      <c r="N66" s="8"/>
      <c r="O66" s="13">
        <v>7</v>
      </c>
      <c r="P66" s="13">
        <f t="shared" si="5"/>
        <v>6</v>
      </c>
      <c r="Q66" s="13">
        <f t="shared" si="14"/>
        <v>5.1602878126799272</v>
      </c>
      <c r="R66" s="34">
        <f t="shared" si="15"/>
        <v>4.5105663447395976</v>
      </c>
      <c r="S66" s="134">
        <f t="shared" si="9"/>
        <v>-1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>
      <c r="A67" s="2" t="s">
        <v>53</v>
      </c>
      <c r="B67" s="8"/>
      <c r="C67" s="12">
        <f t="shared" si="10"/>
        <v>286.64426791394197</v>
      </c>
      <c r="D67" s="13">
        <f t="shared" si="7"/>
        <v>236.76816529691607</v>
      </c>
      <c r="E67" s="13">
        <f t="shared" si="11"/>
        <v>206.9571614338661</v>
      </c>
      <c r="F67" s="14"/>
      <c r="G67" s="2"/>
      <c r="H67" s="8"/>
      <c r="I67" s="15">
        <f t="shared" si="12"/>
        <v>412.73979845219179</v>
      </c>
      <c r="J67" s="16">
        <f t="shared" si="3"/>
        <v>340.92307352151039</v>
      </c>
      <c r="K67" s="17">
        <f t="shared" si="13"/>
        <v>297.99813448248244</v>
      </c>
      <c r="L67" s="14"/>
      <c r="M67" s="2"/>
      <c r="N67" s="8"/>
      <c r="O67" s="13">
        <v>12</v>
      </c>
      <c r="P67" s="13">
        <f t="shared" si="5"/>
        <v>11</v>
      </c>
      <c r="Q67" s="13">
        <f t="shared" si="14"/>
        <v>9.4707266118766427</v>
      </c>
      <c r="R67" s="34">
        <f t="shared" si="15"/>
        <v>8.2782864573546444</v>
      </c>
      <c r="S67" s="134">
        <f t="shared" si="9"/>
        <v>-1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>
      <c r="A68" s="2" t="s">
        <v>59</v>
      </c>
      <c r="B68" s="8"/>
      <c r="C68" s="12">
        <f t="shared" si="10"/>
        <v>380.18885908763184</v>
      </c>
      <c r="D68" s="13">
        <f t="shared" si="7"/>
        <v>314.03599760638389</v>
      </c>
      <c r="E68" s="13">
        <f t="shared" si="11"/>
        <v>274.49635626127019</v>
      </c>
      <c r="F68" s="14"/>
      <c r="G68" s="2"/>
      <c r="H68" s="8"/>
      <c r="I68" s="15">
        <f t="shared" si="12"/>
        <v>462.57544113140995</v>
      </c>
      <c r="J68" s="16">
        <f t="shared" si="3"/>
        <v>382.08731437454458</v>
      </c>
      <c r="K68" s="17">
        <f t="shared" si="13"/>
        <v>333.97946849687798</v>
      </c>
      <c r="L68" s="14"/>
      <c r="M68" s="2"/>
      <c r="N68" s="8"/>
      <c r="O68" s="13">
        <v>16</v>
      </c>
      <c r="P68" s="13">
        <f t="shared" si="5"/>
        <v>15</v>
      </c>
      <c r="Q68" s="13">
        <f t="shared" si="14"/>
        <v>12.561439904255355</v>
      </c>
      <c r="R68" s="34">
        <f t="shared" si="15"/>
        <v>10.979854250450808</v>
      </c>
      <c r="S68" s="134">
        <f t="shared" si="9"/>
        <v>-1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>
      <c r="A69" s="2" t="s">
        <v>36</v>
      </c>
      <c r="B69" s="8"/>
      <c r="C69" s="12">
        <f t="shared" si="10"/>
        <v>414.15731762741586</v>
      </c>
      <c r="D69" s="13">
        <f t="shared" si="7"/>
        <v>342.09394436024547</v>
      </c>
      <c r="E69" s="13">
        <f t="shared" si="11"/>
        <v>299.02158332699423</v>
      </c>
      <c r="F69" s="14"/>
      <c r="G69" s="2"/>
      <c r="H69" s="8"/>
      <c r="I69" s="15">
        <f t="shared" si="12"/>
        <v>536.27089425083693</v>
      </c>
      <c r="J69" s="16">
        <f t="shared" si="3"/>
        <v>442.95975865119129</v>
      </c>
      <c r="K69" s="17">
        <f t="shared" si="13"/>
        <v>387.18758564910428</v>
      </c>
      <c r="L69" s="14"/>
      <c r="M69" s="2"/>
      <c r="N69" s="8"/>
      <c r="O69" s="13">
        <v>18</v>
      </c>
      <c r="P69" s="13">
        <f t="shared" si="5"/>
        <v>17</v>
      </c>
      <c r="Q69" s="13">
        <f t="shared" si="14"/>
        <v>13.68375777440982</v>
      </c>
      <c r="R69" s="34">
        <f t="shared" si="15"/>
        <v>11.96086333307977</v>
      </c>
      <c r="S69" s="134">
        <f t="shared" si="9"/>
        <v>-1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>
      <c r="A70" s="7" t="s">
        <v>321</v>
      </c>
      <c r="B70" s="8"/>
      <c r="C70" s="12">
        <f t="shared" si="10"/>
        <v>272.32965961547166</v>
      </c>
      <c r="D70" s="13">
        <f t="shared" si="7"/>
        <v>224.94429884237957</v>
      </c>
      <c r="E70" s="13">
        <f t="shared" si="11"/>
        <v>196.62201424237054</v>
      </c>
      <c r="F70" s="14"/>
      <c r="G70" s="2"/>
      <c r="H70" s="8"/>
      <c r="I70" s="15">
        <f t="shared" si="12"/>
        <v>405.5980468441881</v>
      </c>
      <c r="J70" s="16">
        <f t="shared" si="3"/>
        <v>335.02398669329938</v>
      </c>
      <c r="K70" s="17">
        <f t="shared" si="13"/>
        <v>292.84178982150382</v>
      </c>
      <c r="L70" s="14"/>
      <c r="M70" s="2"/>
      <c r="N70" s="8"/>
      <c r="O70" s="13">
        <v>12</v>
      </c>
      <c r="P70" s="13">
        <f t="shared" si="5"/>
        <v>11</v>
      </c>
      <c r="Q70" s="13">
        <f t="shared" si="14"/>
        <v>8.9977719536951835</v>
      </c>
      <c r="R70" s="34">
        <f t="shared" si="15"/>
        <v>7.8648805696948214</v>
      </c>
      <c r="S70" s="134">
        <f t="shared" si="9"/>
        <v>-1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>
      <c r="A71" s="7" t="s">
        <v>322</v>
      </c>
      <c r="B71" s="8"/>
      <c r="C71" s="12">
        <f t="shared" si="10"/>
        <v>160.57424722501125</v>
      </c>
      <c r="D71" s="13">
        <f t="shared" si="7"/>
        <v>132.63432820785928</v>
      </c>
      <c r="E71" s="13">
        <f t="shared" si="11"/>
        <v>115.93460649645812</v>
      </c>
      <c r="F71" s="14"/>
      <c r="G71" s="2"/>
      <c r="H71" s="8"/>
      <c r="I71" s="15">
        <f t="shared" si="12"/>
        <v>213.41897976013448</v>
      </c>
      <c r="J71" s="16">
        <f t="shared" si="3"/>
        <v>176.28407728187108</v>
      </c>
      <c r="K71" s="17">
        <f t="shared" si="13"/>
        <v>154.08850338681708</v>
      </c>
      <c r="L71" s="14"/>
      <c r="M71" s="2"/>
      <c r="N71" s="8"/>
      <c r="O71" s="13">
        <v>7</v>
      </c>
      <c r="P71" s="13">
        <f t="shared" si="5"/>
        <v>6</v>
      </c>
      <c r="Q71" s="13">
        <f t="shared" si="14"/>
        <v>5.305373128314371</v>
      </c>
      <c r="R71" s="34">
        <f t="shared" si="15"/>
        <v>4.637384259858325</v>
      </c>
      <c r="S71" s="134">
        <f t="shared" si="9"/>
        <v>-1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RwL81f/PmNawXtPiMGPJF81gKphvN6tc6TmpYfaPK3SzHq9xQrtxmfvLALerjXmrDebZSCMgmqCEi/b6yrr1LQ==" saltValue="WtSDWBTT1VucixBqMYptRA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75"/>
  <cols>
    <col min="1" max="1" width="13.28515625" customWidth="1"/>
    <col min="2" max="2" width="13.7109375" customWidth="1"/>
    <col min="3" max="5" width="12.5703125" customWidth="1"/>
    <col min="6" max="6" width="12.85546875" customWidth="1"/>
    <col min="7" max="7" width="11.5703125" customWidth="1"/>
    <col min="8" max="8" width="12.140625" customWidth="1"/>
    <col min="9" max="9" width="15.28515625" customWidth="1"/>
    <col min="10" max="10" width="14.7109375" customWidth="1"/>
    <col min="11" max="11" width="14.85546875" customWidth="1"/>
    <col min="12" max="12" width="14.28515625" customWidth="1"/>
    <col min="13" max="13" width="13.42578125" customWidth="1"/>
    <col min="14" max="14" width="14.140625" customWidth="1"/>
    <col min="15" max="15" width="10.5703125" customWidth="1"/>
    <col min="16" max="16" width="10.5703125" hidden="1" customWidth="1"/>
    <col min="19" max="19" width="11.140625" bestFit="1" customWidth="1"/>
  </cols>
  <sheetData>
    <row r="1" spans="1:19" ht="51.75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37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38"/>
      <c r="Q1" s="27" t="s">
        <v>88</v>
      </c>
      <c r="R1" s="27" t="s">
        <v>89</v>
      </c>
      <c r="S1" s="27" t="s">
        <v>90</v>
      </c>
    </row>
    <row r="2" spans="1:19" ht="25.5">
      <c r="A2" s="28" t="s">
        <v>91</v>
      </c>
      <c r="B2" s="28" t="s">
        <v>92</v>
      </c>
      <c r="C2" s="28" t="s">
        <v>93</v>
      </c>
      <c r="D2" s="29" t="s">
        <v>93</v>
      </c>
      <c r="E2" s="29" t="s">
        <v>94</v>
      </c>
      <c r="F2" s="28" t="s">
        <v>95</v>
      </c>
      <c r="G2" s="28" t="s">
        <v>96</v>
      </c>
      <c r="H2" s="28" t="s">
        <v>97</v>
      </c>
      <c r="I2" s="28" t="s">
        <v>98</v>
      </c>
      <c r="J2" s="28" t="s">
        <v>99</v>
      </c>
      <c r="K2" s="28" t="s">
        <v>100</v>
      </c>
      <c r="L2" s="28" t="s">
        <v>101</v>
      </c>
      <c r="M2" s="28" t="s">
        <v>102</v>
      </c>
      <c r="N2" s="28" t="s">
        <v>103</v>
      </c>
      <c r="O2" s="28" t="s">
        <v>104</v>
      </c>
      <c r="P2" s="28"/>
      <c r="Q2" s="28" t="s">
        <v>105</v>
      </c>
      <c r="R2" s="28" t="s">
        <v>106</v>
      </c>
      <c r="S2" s="30" t="s">
        <v>107</v>
      </c>
    </row>
    <row r="3" spans="1:19" ht="25.5">
      <c r="A3" s="29" t="s">
        <v>92</v>
      </c>
      <c r="B3" s="29" t="s">
        <v>108</v>
      </c>
      <c r="C3" s="28" t="s">
        <v>94</v>
      </c>
      <c r="D3" s="29" t="s">
        <v>109</v>
      </c>
      <c r="E3" s="28" t="s">
        <v>110</v>
      </c>
      <c r="F3" s="28" t="s">
        <v>111</v>
      </c>
      <c r="G3" s="28" t="s">
        <v>112</v>
      </c>
      <c r="H3" s="28" t="s">
        <v>105</v>
      </c>
      <c r="I3" s="31" t="s">
        <v>113</v>
      </c>
      <c r="J3" s="28" t="s">
        <v>114</v>
      </c>
      <c r="K3" s="28" t="s">
        <v>115</v>
      </c>
      <c r="L3" s="28" t="s">
        <v>116</v>
      </c>
      <c r="M3" s="28" t="s">
        <v>117</v>
      </c>
      <c r="N3" s="28" t="s">
        <v>118</v>
      </c>
      <c r="O3" s="29" t="s">
        <v>119</v>
      </c>
      <c r="P3" s="29"/>
      <c r="Q3" s="28" t="s">
        <v>106</v>
      </c>
      <c r="R3" s="28" t="s">
        <v>101</v>
      </c>
      <c r="S3" s="30" t="s">
        <v>120</v>
      </c>
    </row>
    <row r="4" spans="1:19" ht="51">
      <c r="A4" s="28" t="s">
        <v>121</v>
      </c>
      <c r="B4" s="28" t="s">
        <v>122</v>
      </c>
      <c r="C4" s="28" t="s">
        <v>109</v>
      </c>
      <c r="D4" s="29" t="s">
        <v>123</v>
      </c>
      <c r="E4" s="28" t="s">
        <v>124</v>
      </c>
      <c r="F4" s="28" t="s">
        <v>125</v>
      </c>
      <c r="G4" s="28" t="s">
        <v>126</v>
      </c>
      <c r="H4" s="28" t="s">
        <v>127</v>
      </c>
      <c r="I4" s="28" t="s">
        <v>128</v>
      </c>
      <c r="J4" s="28" t="s">
        <v>129</v>
      </c>
      <c r="K4" s="28" t="s">
        <v>130</v>
      </c>
      <c r="L4" s="28" t="s">
        <v>131</v>
      </c>
      <c r="M4" s="28" t="s">
        <v>132</v>
      </c>
      <c r="N4" s="28" t="s">
        <v>133</v>
      </c>
      <c r="O4" s="28" t="s">
        <v>134</v>
      </c>
      <c r="P4" s="28"/>
      <c r="Q4" s="28" t="s">
        <v>97</v>
      </c>
      <c r="R4" s="28" t="s">
        <v>115</v>
      </c>
      <c r="S4" s="30" t="s">
        <v>135</v>
      </c>
    </row>
    <row r="5" spans="1:19" ht="25.5">
      <c r="A5" s="28" t="s">
        <v>122</v>
      </c>
      <c r="B5" s="28"/>
      <c r="C5" s="28" t="s">
        <v>110</v>
      </c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 t="s">
        <v>143</v>
      </c>
      <c r="L5" s="28" t="s">
        <v>144</v>
      </c>
      <c r="M5" s="28" t="s">
        <v>145</v>
      </c>
      <c r="N5" s="28" t="s">
        <v>146</v>
      </c>
      <c r="O5" s="28" t="s">
        <v>147</v>
      </c>
      <c r="P5" s="28"/>
      <c r="Q5" s="28" t="s">
        <v>127</v>
      </c>
      <c r="R5" s="28" t="s">
        <v>116</v>
      </c>
      <c r="S5" s="30"/>
    </row>
    <row r="6" spans="1:19" ht="38.25">
      <c r="A6" s="28"/>
      <c r="B6" s="28"/>
      <c r="C6" s="28" t="s">
        <v>124</v>
      </c>
      <c r="D6" s="28"/>
      <c r="E6" s="28" t="s">
        <v>148</v>
      </c>
      <c r="F6" s="28" t="s">
        <v>149</v>
      </c>
      <c r="G6" s="28" t="s">
        <v>150</v>
      </c>
      <c r="H6" s="28" t="s">
        <v>151</v>
      </c>
      <c r="I6" s="28" t="s">
        <v>152</v>
      </c>
      <c r="J6" s="28" t="s">
        <v>153</v>
      </c>
      <c r="K6" s="28" t="s">
        <v>154</v>
      </c>
      <c r="L6" s="28" t="s">
        <v>155</v>
      </c>
      <c r="M6" s="28" t="s">
        <v>156</v>
      </c>
      <c r="N6" s="28" t="s">
        <v>157</v>
      </c>
      <c r="O6" s="28" t="s">
        <v>158</v>
      </c>
      <c r="P6" s="28"/>
      <c r="Q6" s="28" t="s">
        <v>96</v>
      </c>
      <c r="R6" s="28" t="s">
        <v>100</v>
      </c>
      <c r="S6" s="30"/>
    </row>
    <row r="7" spans="1:19" ht="25.5">
      <c r="A7" s="28"/>
      <c r="B7" s="28"/>
      <c r="C7" s="28" t="s">
        <v>148</v>
      </c>
      <c r="D7" s="28"/>
      <c r="E7" s="28" t="s">
        <v>159</v>
      </c>
      <c r="F7" s="28" t="s">
        <v>160</v>
      </c>
      <c r="G7" s="28" t="s">
        <v>161</v>
      </c>
      <c r="H7" s="28" t="s">
        <v>162</v>
      </c>
      <c r="I7" s="28" t="s">
        <v>163</v>
      </c>
      <c r="J7" s="28" t="s">
        <v>164</v>
      </c>
      <c r="K7" s="28" t="s">
        <v>165</v>
      </c>
      <c r="L7" s="28" t="s">
        <v>166</v>
      </c>
      <c r="M7" s="28" t="s">
        <v>167</v>
      </c>
      <c r="N7" s="28" t="s">
        <v>168</v>
      </c>
      <c r="O7" s="28" t="s">
        <v>169</v>
      </c>
      <c r="P7" s="28"/>
      <c r="Q7" s="28" t="s">
        <v>140</v>
      </c>
      <c r="R7" s="28" t="s">
        <v>142</v>
      </c>
      <c r="S7" s="30"/>
    </row>
    <row r="8" spans="1:19" ht="38.25">
      <c r="A8" s="28"/>
      <c r="B8" s="28"/>
      <c r="C8" s="28" t="s">
        <v>170</v>
      </c>
      <c r="D8" s="28"/>
      <c r="E8" s="28" t="s">
        <v>171</v>
      </c>
      <c r="F8" s="28" t="s">
        <v>172</v>
      </c>
      <c r="G8" s="28" t="s">
        <v>173</v>
      </c>
      <c r="H8" s="28" t="s">
        <v>174</v>
      </c>
      <c r="I8" s="28" t="s">
        <v>175</v>
      </c>
      <c r="J8" s="28" t="s">
        <v>176</v>
      </c>
      <c r="K8" s="28" t="s">
        <v>177</v>
      </c>
      <c r="L8" s="28" t="s">
        <v>84</v>
      </c>
      <c r="M8" s="28" t="s">
        <v>178</v>
      </c>
      <c r="N8" s="28" t="s">
        <v>179</v>
      </c>
      <c r="O8" s="28" t="s">
        <v>180</v>
      </c>
      <c r="P8" s="28"/>
      <c r="Q8" s="28" t="s">
        <v>126</v>
      </c>
      <c r="R8" s="28" t="s">
        <v>181</v>
      </c>
      <c r="S8" s="30"/>
    </row>
    <row r="9" spans="1:19" ht="25.5">
      <c r="A9" s="28"/>
      <c r="B9" s="28"/>
      <c r="C9" s="28" t="s">
        <v>182</v>
      </c>
      <c r="D9" s="28"/>
      <c r="E9" s="28" t="s">
        <v>183</v>
      </c>
      <c r="F9" s="28" t="s">
        <v>184</v>
      </c>
      <c r="G9" s="28" t="s">
        <v>185</v>
      </c>
      <c r="H9" s="28" t="s">
        <v>106</v>
      </c>
      <c r="I9" s="28" t="s">
        <v>186</v>
      </c>
      <c r="J9" s="28" t="s">
        <v>187</v>
      </c>
      <c r="K9" s="28" t="s">
        <v>188</v>
      </c>
      <c r="L9" s="28" t="s">
        <v>189</v>
      </c>
      <c r="M9" s="28"/>
      <c r="N9" s="28" t="s">
        <v>190</v>
      </c>
      <c r="O9" s="28" t="s">
        <v>191</v>
      </c>
      <c r="P9" s="28"/>
      <c r="Q9" s="28" t="s">
        <v>112</v>
      </c>
      <c r="R9" s="28" t="s">
        <v>192</v>
      </c>
      <c r="S9" s="30"/>
    </row>
    <row r="10" spans="1:19" ht="51">
      <c r="A10" s="28"/>
      <c r="B10" s="28"/>
      <c r="C10" s="28" t="s">
        <v>123</v>
      </c>
      <c r="D10" s="28"/>
      <c r="E10" s="28"/>
      <c r="F10" s="28" t="s">
        <v>193</v>
      </c>
      <c r="G10" s="28" t="s">
        <v>194</v>
      </c>
      <c r="H10" s="28" t="s">
        <v>195</v>
      </c>
      <c r="I10" s="28" t="s">
        <v>196</v>
      </c>
      <c r="J10" s="28" t="s">
        <v>197</v>
      </c>
      <c r="K10" s="28" t="s">
        <v>198</v>
      </c>
      <c r="L10" s="28" t="s">
        <v>199</v>
      </c>
      <c r="M10" s="28"/>
      <c r="N10" s="28" t="s">
        <v>200</v>
      </c>
      <c r="O10" s="28" t="s">
        <v>201</v>
      </c>
      <c r="P10" s="28"/>
      <c r="Q10" s="28" t="s">
        <v>151</v>
      </c>
      <c r="R10" s="28" t="s">
        <v>202</v>
      </c>
      <c r="S10" s="30"/>
    </row>
    <row r="11" spans="1:19" ht="38.25">
      <c r="A11" s="28"/>
      <c r="B11" s="28"/>
      <c r="C11" s="28" t="s">
        <v>171</v>
      </c>
      <c r="D11" s="28"/>
      <c r="E11" s="28"/>
      <c r="F11" s="28" t="s">
        <v>203</v>
      </c>
      <c r="G11" s="28" t="s">
        <v>204</v>
      </c>
      <c r="H11" s="28" t="s">
        <v>205</v>
      </c>
      <c r="I11" s="28" t="s">
        <v>206</v>
      </c>
      <c r="J11" s="28" t="s">
        <v>207</v>
      </c>
      <c r="K11" s="28" t="s">
        <v>208</v>
      </c>
      <c r="L11" s="28"/>
      <c r="M11" s="28"/>
      <c r="N11" s="28" t="s">
        <v>209</v>
      </c>
      <c r="O11" s="28" t="s">
        <v>210</v>
      </c>
      <c r="P11" s="28"/>
      <c r="Q11" s="28" t="s">
        <v>162</v>
      </c>
      <c r="R11" s="28" t="s">
        <v>211</v>
      </c>
      <c r="S11" s="30"/>
    </row>
    <row r="12" spans="1:19" ht="25.5">
      <c r="A12" s="28"/>
      <c r="B12" s="28"/>
      <c r="C12" s="28" t="s">
        <v>136</v>
      </c>
      <c r="D12" s="28"/>
      <c r="E12" s="28"/>
      <c r="F12" s="28" t="s">
        <v>212</v>
      </c>
      <c r="G12" s="32" t="s">
        <v>213</v>
      </c>
      <c r="H12" s="32" t="s">
        <v>214</v>
      </c>
      <c r="I12" s="28"/>
      <c r="J12" s="28"/>
      <c r="K12" s="28" t="s">
        <v>215</v>
      </c>
      <c r="L12" s="28"/>
      <c r="M12" s="28"/>
      <c r="N12" s="28" t="s">
        <v>216</v>
      </c>
      <c r="O12" s="28" t="s">
        <v>217</v>
      </c>
      <c r="P12" s="28"/>
      <c r="Q12" s="28" t="s">
        <v>218</v>
      </c>
      <c r="R12" s="28" t="s">
        <v>219</v>
      </c>
      <c r="S12" s="30"/>
    </row>
    <row r="13" spans="1:19" ht="63.75">
      <c r="A13" s="28"/>
      <c r="B13" s="28"/>
      <c r="C13" s="28" t="s">
        <v>183</v>
      </c>
      <c r="D13" s="28"/>
      <c r="E13" s="28"/>
      <c r="F13" s="28" t="s">
        <v>220</v>
      </c>
      <c r="G13" s="28" t="s">
        <v>221</v>
      </c>
      <c r="H13" s="28" t="s">
        <v>222</v>
      </c>
      <c r="I13" s="28"/>
      <c r="J13" s="28"/>
      <c r="K13" s="28"/>
      <c r="L13" s="28"/>
      <c r="M13" s="28"/>
      <c r="N13" s="28" t="s">
        <v>223</v>
      </c>
      <c r="O13" s="28" t="s">
        <v>224</v>
      </c>
      <c r="P13" s="28"/>
      <c r="Q13" s="28" t="s">
        <v>174</v>
      </c>
      <c r="R13" s="28" t="s">
        <v>225</v>
      </c>
      <c r="S13" s="30"/>
    </row>
    <row r="14" spans="1:19" ht="38.25">
      <c r="A14" s="28"/>
      <c r="B14" s="28"/>
      <c r="C14" s="28"/>
      <c r="D14" s="28"/>
      <c r="E14" s="28"/>
      <c r="F14" s="28" t="s">
        <v>226</v>
      </c>
      <c r="G14" s="28" t="s">
        <v>227</v>
      </c>
      <c r="H14" s="28" t="s">
        <v>228</v>
      </c>
      <c r="I14" s="28"/>
      <c r="J14" s="28"/>
      <c r="K14" s="28"/>
      <c r="L14" s="28"/>
      <c r="M14" s="28"/>
      <c r="N14" s="28" t="s">
        <v>229</v>
      </c>
      <c r="O14" s="28" t="s">
        <v>230</v>
      </c>
      <c r="P14" s="28"/>
      <c r="Q14" s="28" t="s">
        <v>150</v>
      </c>
      <c r="R14" s="28" t="s">
        <v>231</v>
      </c>
      <c r="S14" s="30"/>
    </row>
    <row r="15" spans="1:19" ht="25.5">
      <c r="A15" s="28"/>
      <c r="B15" s="28"/>
      <c r="C15" s="28"/>
      <c r="D15" s="28"/>
      <c r="E15" s="28"/>
      <c r="F15" s="28" t="s">
        <v>232</v>
      </c>
      <c r="G15" s="28" t="s">
        <v>233</v>
      </c>
      <c r="H15" s="28" t="s">
        <v>234</v>
      </c>
      <c r="I15" s="28"/>
      <c r="J15" s="28"/>
      <c r="K15" s="28"/>
      <c r="L15" s="28"/>
      <c r="M15" s="28"/>
      <c r="N15" s="28" t="s">
        <v>235</v>
      </c>
      <c r="O15" s="28" t="s">
        <v>236</v>
      </c>
      <c r="P15" s="28"/>
      <c r="Q15" s="28" t="s">
        <v>173</v>
      </c>
      <c r="R15" s="28" t="s">
        <v>237</v>
      </c>
      <c r="S15" s="30"/>
    </row>
    <row r="16" spans="1:19">
      <c r="A16" s="28"/>
      <c r="B16" s="28"/>
      <c r="C16" s="28"/>
      <c r="D16" s="28"/>
      <c r="E16" s="28"/>
      <c r="F16" s="33" t="s">
        <v>137</v>
      </c>
      <c r="G16" s="28" t="s">
        <v>238</v>
      </c>
      <c r="H16" s="28" t="s">
        <v>239</v>
      </c>
      <c r="I16" s="28"/>
      <c r="J16" s="28"/>
      <c r="K16" s="28"/>
      <c r="L16" s="28"/>
      <c r="M16" s="28"/>
      <c r="N16" s="28" t="s">
        <v>240</v>
      </c>
      <c r="O16" s="28" t="s">
        <v>241</v>
      </c>
      <c r="P16" s="28"/>
      <c r="Q16" s="28" t="s">
        <v>195</v>
      </c>
      <c r="R16" s="28" t="s">
        <v>99</v>
      </c>
      <c r="S16" s="30"/>
    </row>
    <row r="17" spans="1:19" ht="25.5">
      <c r="A17" s="28"/>
      <c r="B17" s="28"/>
      <c r="C17" s="28"/>
      <c r="D17" s="28"/>
      <c r="E17" s="28"/>
      <c r="F17" s="28" t="s">
        <v>242</v>
      </c>
      <c r="G17" s="28" t="s">
        <v>243</v>
      </c>
      <c r="H17" s="28" t="s">
        <v>244</v>
      </c>
      <c r="I17" s="28"/>
      <c r="J17" s="28"/>
      <c r="K17" s="28"/>
      <c r="L17" s="28"/>
      <c r="M17" s="28"/>
      <c r="N17" s="28" t="s">
        <v>245</v>
      </c>
      <c r="O17" s="28" t="s">
        <v>246</v>
      </c>
      <c r="P17" s="28"/>
      <c r="Q17" s="28" t="s">
        <v>185</v>
      </c>
      <c r="R17" s="28" t="s">
        <v>195</v>
      </c>
      <c r="S17" s="30"/>
    </row>
    <row r="18" spans="1:19" ht="25.5">
      <c r="A18" s="28"/>
      <c r="B18" s="28"/>
      <c r="C18" s="28"/>
      <c r="D18" s="28"/>
      <c r="E18" s="28"/>
      <c r="F18" s="28" t="s">
        <v>247</v>
      </c>
      <c r="G18" s="28" t="s">
        <v>248</v>
      </c>
      <c r="H18" s="28" t="s">
        <v>249</v>
      </c>
      <c r="I18" s="28"/>
      <c r="J18" s="28"/>
      <c r="K18" s="28"/>
      <c r="L18" s="28"/>
      <c r="M18" s="28"/>
      <c r="N18" s="28" t="s">
        <v>250</v>
      </c>
      <c r="O18" s="28" t="s">
        <v>251</v>
      </c>
      <c r="P18" s="28"/>
      <c r="Q18" s="28" t="s">
        <v>204</v>
      </c>
      <c r="R18" s="28" t="s">
        <v>252</v>
      </c>
      <c r="S18" s="30"/>
    </row>
    <row r="19" spans="1:19" ht="25.5">
      <c r="A19" s="28"/>
      <c r="B19" s="28"/>
      <c r="C19" s="28"/>
      <c r="D19" s="28"/>
      <c r="E19" s="28"/>
      <c r="F19" s="28" t="s">
        <v>253</v>
      </c>
      <c r="G19" s="28" t="s">
        <v>254</v>
      </c>
      <c r="H19" s="28" t="s">
        <v>255</v>
      </c>
      <c r="I19" s="28"/>
      <c r="J19" s="28"/>
      <c r="K19" s="28"/>
      <c r="L19" s="28"/>
      <c r="M19" s="28"/>
      <c r="N19" s="28" t="s">
        <v>256</v>
      </c>
      <c r="O19" s="28" t="s">
        <v>257</v>
      </c>
      <c r="P19" s="28"/>
      <c r="Q19" s="28" t="s">
        <v>194</v>
      </c>
      <c r="R19" s="28" t="s">
        <v>258</v>
      </c>
      <c r="S19" s="30"/>
    </row>
    <row r="20" spans="1:19" ht="51">
      <c r="A20" s="28"/>
      <c r="B20" s="28"/>
      <c r="C20" s="28"/>
      <c r="D20" s="28"/>
      <c r="E20" s="28"/>
      <c r="F20" s="28" t="s">
        <v>259</v>
      </c>
      <c r="G20" s="28" t="s">
        <v>260</v>
      </c>
      <c r="H20" s="28" t="s">
        <v>218</v>
      </c>
      <c r="I20" s="28"/>
      <c r="J20" s="28"/>
      <c r="K20" s="28"/>
      <c r="L20" s="28"/>
      <c r="M20" s="28"/>
      <c r="N20" s="28" t="s">
        <v>261</v>
      </c>
      <c r="O20" s="29" t="s">
        <v>262</v>
      </c>
      <c r="P20" s="29"/>
      <c r="Q20" s="32" t="s">
        <v>213</v>
      </c>
      <c r="R20" s="28" t="s">
        <v>263</v>
      </c>
      <c r="S20" s="30"/>
    </row>
    <row r="21" spans="1:19" ht="25.5">
      <c r="A21" s="28"/>
      <c r="B21" s="28"/>
      <c r="C21" s="28"/>
      <c r="D21" s="28"/>
      <c r="E21" s="28"/>
      <c r="F21" s="28" t="s">
        <v>264</v>
      </c>
      <c r="G21" s="28" t="s">
        <v>265</v>
      </c>
      <c r="H21" s="28" t="s">
        <v>266</v>
      </c>
      <c r="I21" s="28"/>
      <c r="J21" s="28"/>
      <c r="K21" s="28"/>
      <c r="L21" s="28"/>
      <c r="M21" s="28"/>
      <c r="N21" s="28"/>
      <c r="O21" s="28" t="s">
        <v>267</v>
      </c>
      <c r="P21" s="28"/>
      <c r="Q21" s="32" t="s">
        <v>214</v>
      </c>
      <c r="R21" s="28" t="s">
        <v>114</v>
      </c>
      <c r="S21" s="30"/>
    </row>
    <row r="22" spans="1:19">
      <c r="A22" s="28"/>
      <c r="B22" s="28"/>
      <c r="C22" s="28"/>
      <c r="D22" s="28"/>
      <c r="E22" s="28"/>
      <c r="F22" s="28" t="s">
        <v>268</v>
      </c>
      <c r="G22" s="28" t="s">
        <v>269</v>
      </c>
      <c r="H22" s="28" t="s">
        <v>270</v>
      </c>
      <c r="I22" s="28"/>
      <c r="J22" s="28"/>
      <c r="K22" s="28"/>
      <c r="L22" s="28"/>
      <c r="M22" s="28"/>
      <c r="N22" s="28"/>
      <c r="O22" s="28" t="s">
        <v>271</v>
      </c>
      <c r="P22" s="28"/>
      <c r="Q22" s="28" t="s">
        <v>222</v>
      </c>
      <c r="R22" s="28" t="s">
        <v>272</v>
      </c>
      <c r="S22" s="30"/>
    </row>
    <row r="23" spans="1:19" ht="25.5">
      <c r="A23" s="28"/>
      <c r="B23" s="28"/>
      <c r="C23" s="28"/>
      <c r="D23" s="28"/>
      <c r="E23" s="28"/>
      <c r="F23" s="28" t="s">
        <v>273</v>
      </c>
      <c r="G23" s="28" t="s">
        <v>274</v>
      </c>
      <c r="H23" s="28" t="s">
        <v>275</v>
      </c>
      <c r="I23" s="28"/>
      <c r="J23" s="28"/>
      <c r="K23" s="28"/>
      <c r="L23" s="28"/>
      <c r="M23" s="28"/>
      <c r="N23" s="28"/>
      <c r="O23" s="28" t="s">
        <v>276</v>
      </c>
      <c r="P23" s="28"/>
      <c r="Q23" s="28" t="s">
        <v>161</v>
      </c>
      <c r="R23" s="28" t="s">
        <v>277</v>
      </c>
      <c r="S23" s="30"/>
    </row>
    <row r="24" spans="1:19">
      <c r="A24" s="28"/>
      <c r="B24" s="28"/>
      <c r="C24" s="28"/>
      <c r="D24" s="28"/>
      <c r="E24" s="28"/>
      <c r="F24" s="28" t="s">
        <v>159</v>
      </c>
      <c r="G24" s="28" t="s">
        <v>278</v>
      </c>
      <c r="H24" s="28" t="s">
        <v>279</v>
      </c>
      <c r="I24" s="28"/>
      <c r="J24" s="28"/>
      <c r="K24" s="28"/>
      <c r="L24" s="28"/>
      <c r="M24" s="28"/>
      <c r="N24" s="28"/>
      <c r="O24" s="28" t="s">
        <v>280</v>
      </c>
      <c r="P24" s="28"/>
      <c r="Q24" s="28" t="s">
        <v>249</v>
      </c>
      <c r="R24" s="28" t="s">
        <v>154</v>
      </c>
      <c r="S24" s="30"/>
    </row>
    <row r="25" spans="1:19">
      <c r="A25" s="28"/>
      <c r="B25" s="28"/>
      <c r="C25" s="28"/>
      <c r="D25" s="28"/>
      <c r="E25" s="28"/>
      <c r="F25" s="28" t="s">
        <v>281</v>
      </c>
      <c r="G25" s="28" t="s">
        <v>282</v>
      </c>
      <c r="H25" s="28" t="s">
        <v>283</v>
      </c>
      <c r="I25" s="28"/>
      <c r="J25" s="28"/>
      <c r="K25" s="28"/>
      <c r="L25" s="28"/>
      <c r="M25" s="28"/>
      <c r="N25" s="28"/>
      <c r="O25" s="28" t="s">
        <v>284</v>
      </c>
      <c r="P25" s="28"/>
      <c r="Q25" s="28" t="s">
        <v>255</v>
      </c>
      <c r="R25" s="28" t="s">
        <v>285</v>
      </c>
      <c r="S25" s="30"/>
    </row>
    <row r="26" spans="1:19" ht="25.5">
      <c r="A26" s="28"/>
      <c r="B26" s="28"/>
      <c r="C26" s="28"/>
      <c r="D26" s="28"/>
      <c r="E26" s="28"/>
      <c r="F26" s="28" t="s">
        <v>286</v>
      </c>
      <c r="G26" s="28" t="s">
        <v>287</v>
      </c>
      <c r="H26" s="28" t="s">
        <v>288</v>
      </c>
      <c r="I26" s="28"/>
      <c r="J26" s="28"/>
      <c r="K26" s="28"/>
      <c r="L26" s="28"/>
      <c r="M26" s="28"/>
      <c r="N26" s="28"/>
      <c r="O26" s="28" t="s">
        <v>289</v>
      </c>
      <c r="P26" s="28"/>
      <c r="Q26" s="28" t="s">
        <v>233</v>
      </c>
      <c r="R26" s="28" t="s">
        <v>290</v>
      </c>
      <c r="S26" s="30"/>
    </row>
    <row r="27" spans="1:19" ht="25.5">
      <c r="A27" s="28"/>
      <c r="B27" s="28"/>
      <c r="C27" s="28"/>
      <c r="D27" s="28"/>
      <c r="E27" s="28"/>
      <c r="F27" s="28" t="s">
        <v>291</v>
      </c>
      <c r="G27" s="28" t="s">
        <v>240</v>
      </c>
      <c r="H27" s="28" t="s">
        <v>292</v>
      </c>
      <c r="I27" s="28"/>
      <c r="J27" s="28"/>
      <c r="K27" s="28"/>
      <c r="L27" s="28"/>
      <c r="M27" s="28"/>
      <c r="N27" s="28"/>
      <c r="O27" s="28" t="s">
        <v>293</v>
      </c>
      <c r="P27" s="28"/>
      <c r="Q27" s="28" t="s">
        <v>248</v>
      </c>
      <c r="R27" s="28" t="s">
        <v>164</v>
      </c>
      <c r="S27" s="30"/>
    </row>
    <row r="28" spans="1:19" ht="38.25">
      <c r="A28" s="28"/>
      <c r="B28" s="28"/>
      <c r="C28" s="28"/>
      <c r="D28" s="28"/>
      <c r="E28" s="28"/>
      <c r="F28" s="28" t="s">
        <v>294</v>
      </c>
      <c r="G28" s="28"/>
      <c r="H28" s="28" t="s">
        <v>295</v>
      </c>
      <c r="I28" s="28"/>
      <c r="J28" s="28"/>
      <c r="K28" s="28"/>
      <c r="L28" s="28"/>
      <c r="M28" s="28"/>
      <c r="N28" s="28"/>
      <c r="O28" s="28" t="s">
        <v>296</v>
      </c>
      <c r="P28" s="28"/>
      <c r="Q28" s="28" t="s">
        <v>238</v>
      </c>
      <c r="R28" s="28" t="s">
        <v>131</v>
      </c>
      <c r="S28" s="30"/>
    </row>
    <row r="29" spans="1:19">
      <c r="A29" s="28"/>
      <c r="B29" s="28"/>
      <c r="C29" s="28"/>
      <c r="D29" s="28"/>
      <c r="E29" s="28"/>
      <c r="F29" s="28" t="s">
        <v>297</v>
      </c>
      <c r="G29" s="28"/>
      <c r="H29" s="28" t="s">
        <v>298</v>
      </c>
      <c r="I29" s="28"/>
      <c r="J29" s="28"/>
      <c r="K29" s="28"/>
      <c r="L29" s="28"/>
      <c r="M29" s="28"/>
      <c r="N29" s="28"/>
      <c r="O29" s="28" t="s">
        <v>299</v>
      </c>
      <c r="P29" s="28"/>
      <c r="Q29" s="28" t="s">
        <v>270</v>
      </c>
      <c r="R29" s="28" t="s">
        <v>300</v>
      </c>
      <c r="S29" s="30"/>
    </row>
    <row r="30" spans="1:19">
      <c r="A30" s="28"/>
      <c r="B30" s="28"/>
      <c r="C30" s="28"/>
      <c r="D30" s="28"/>
      <c r="E30" s="28"/>
      <c r="F30" s="28" t="s">
        <v>301</v>
      </c>
      <c r="G30" s="28"/>
      <c r="H30" s="28" t="s">
        <v>302</v>
      </c>
      <c r="I30" s="28"/>
      <c r="J30" s="28"/>
      <c r="K30" s="28"/>
      <c r="L30" s="28"/>
      <c r="M30" s="28"/>
      <c r="N30" s="28"/>
      <c r="O30" s="28"/>
      <c r="P30" s="28"/>
      <c r="Q30" s="28" t="s">
        <v>266</v>
      </c>
      <c r="R30" s="28" t="s">
        <v>298</v>
      </c>
      <c r="S30" s="30"/>
    </row>
    <row r="31" spans="1:19" ht="38.25">
      <c r="A31" s="28"/>
      <c r="B31" s="28"/>
      <c r="C31" s="28"/>
      <c r="D31" s="28"/>
      <c r="E31" s="28"/>
      <c r="F31" s="28" t="s">
        <v>303</v>
      </c>
      <c r="G31" s="28"/>
      <c r="H31" s="28" t="s">
        <v>304</v>
      </c>
      <c r="I31" s="28"/>
      <c r="J31" s="28"/>
      <c r="K31" s="28"/>
      <c r="L31" s="28"/>
      <c r="M31" s="28"/>
      <c r="N31" s="28"/>
      <c r="O31" s="28"/>
      <c r="P31" s="28"/>
      <c r="Q31" s="28" t="s">
        <v>295</v>
      </c>
      <c r="R31" s="28" t="s">
        <v>135</v>
      </c>
      <c r="S31" s="30"/>
    </row>
    <row r="32" spans="1:19" ht="25.5">
      <c r="A32" s="28"/>
      <c r="B32" s="28"/>
      <c r="C32" s="28"/>
      <c r="D32" s="28"/>
      <c r="E32" s="28"/>
      <c r="F32" s="28" t="s">
        <v>305</v>
      </c>
      <c r="G32" s="28"/>
      <c r="H32" s="28" t="s">
        <v>306</v>
      </c>
      <c r="I32" s="28"/>
      <c r="J32" s="28"/>
      <c r="K32" s="28"/>
      <c r="L32" s="28"/>
      <c r="M32" s="28"/>
      <c r="N32" s="28"/>
      <c r="O32" s="28"/>
      <c r="P32" s="28"/>
      <c r="Q32" s="28" t="s">
        <v>275</v>
      </c>
      <c r="R32" s="28" t="s">
        <v>307</v>
      </c>
      <c r="S32" s="30"/>
    </row>
    <row r="33" spans="1:19" ht="25.5">
      <c r="A33" s="28"/>
      <c r="B33" s="28"/>
      <c r="C33" s="28"/>
      <c r="D33" s="28"/>
      <c r="E33" s="28"/>
      <c r="F33" s="28" t="s">
        <v>308</v>
      </c>
      <c r="G33" s="28"/>
      <c r="H33" s="28" t="s">
        <v>309</v>
      </c>
      <c r="I33" s="28"/>
      <c r="J33" s="28"/>
      <c r="K33" s="28"/>
      <c r="L33" s="28"/>
      <c r="M33" s="28"/>
      <c r="N33" s="28"/>
      <c r="O33" s="28"/>
      <c r="P33" s="28"/>
      <c r="Q33" s="28" t="s">
        <v>221</v>
      </c>
      <c r="R33" s="28" t="s">
        <v>165</v>
      </c>
      <c r="S33" s="30"/>
    </row>
    <row r="34" spans="1:19" ht="38.25">
      <c r="A34" s="28"/>
      <c r="B34" s="28"/>
      <c r="C34" s="28"/>
      <c r="D34" s="28"/>
      <c r="E34" s="28"/>
      <c r="F34" s="28" t="s">
        <v>310</v>
      </c>
      <c r="G34" s="28"/>
      <c r="H34" s="28" t="s">
        <v>311</v>
      </c>
      <c r="I34" s="28"/>
      <c r="J34" s="28"/>
      <c r="K34" s="28"/>
      <c r="L34" s="28"/>
      <c r="M34" s="28"/>
      <c r="N34" s="28"/>
      <c r="O34" s="28"/>
      <c r="P34" s="28"/>
      <c r="Q34" s="28" t="s">
        <v>234</v>
      </c>
      <c r="R34" s="28" t="s">
        <v>177</v>
      </c>
      <c r="S34" s="30"/>
    </row>
    <row r="35" spans="1:19" ht="25.5">
      <c r="A35" s="28"/>
      <c r="B35" s="28"/>
      <c r="C35" s="28"/>
      <c r="D35" s="28"/>
      <c r="E35" s="28"/>
      <c r="F35" s="28" t="s">
        <v>312</v>
      </c>
      <c r="G35" s="28"/>
      <c r="H35" s="28" t="s">
        <v>313</v>
      </c>
      <c r="I35" s="28"/>
      <c r="J35" s="28"/>
      <c r="K35" s="28"/>
      <c r="L35" s="28"/>
      <c r="M35" s="28"/>
      <c r="N35" s="28"/>
      <c r="O35" s="28"/>
      <c r="P35" s="28"/>
      <c r="Q35" s="28" t="s">
        <v>298</v>
      </c>
      <c r="R35" s="28" t="s">
        <v>120</v>
      </c>
      <c r="S35" s="30"/>
    </row>
    <row r="36" spans="1:19" ht="25.5">
      <c r="A36" s="28"/>
      <c r="B36" s="28"/>
      <c r="C36" s="28"/>
      <c r="D36" s="28"/>
      <c r="E36" s="28"/>
      <c r="F36" s="28"/>
      <c r="G36" s="28"/>
      <c r="H36" s="31" t="s">
        <v>314</v>
      </c>
      <c r="I36" s="28"/>
      <c r="J36" s="28"/>
      <c r="K36" s="28"/>
      <c r="L36" s="28"/>
      <c r="M36" s="28"/>
      <c r="N36" s="28"/>
      <c r="O36" s="28"/>
      <c r="P36" s="28"/>
      <c r="Q36" s="28" t="s">
        <v>243</v>
      </c>
      <c r="R36" s="28" t="s">
        <v>279</v>
      </c>
      <c r="S36" s="30"/>
    </row>
    <row r="37" spans="1:19" ht="25.5">
      <c r="A37" s="28"/>
      <c r="B37" s="28"/>
      <c r="C37" s="28"/>
      <c r="D37" s="28"/>
      <c r="E37" s="28"/>
      <c r="F37" s="28"/>
      <c r="G37" s="28"/>
      <c r="H37" s="28" t="s">
        <v>315</v>
      </c>
      <c r="I37" s="28"/>
      <c r="J37" s="28"/>
      <c r="K37" s="28"/>
      <c r="L37" s="28"/>
      <c r="M37" s="28"/>
      <c r="N37" s="28"/>
      <c r="O37" s="28"/>
      <c r="P37" s="28"/>
      <c r="Q37" s="28" t="s">
        <v>254</v>
      </c>
      <c r="R37" s="28" t="s">
        <v>144</v>
      </c>
      <c r="S37" s="30"/>
    </row>
    <row r="38" spans="1:19" ht="25.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278</v>
      </c>
      <c r="R38" s="28" t="s">
        <v>155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306</v>
      </c>
      <c r="R39" s="28" t="s">
        <v>188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283</v>
      </c>
      <c r="R40" s="28" t="s">
        <v>198</v>
      </c>
      <c r="S40" s="30"/>
    </row>
    <row r="41" spans="1:19" ht="25.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288</v>
      </c>
      <c r="R41" s="28" t="s">
        <v>176</v>
      </c>
      <c r="S41" s="30"/>
    </row>
    <row r="42" spans="1:19" ht="38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279</v>
      </c>
      <c r="R42" s="28" t="s">
        <v>316</v>
      </c>
      <c r="S42" s="30"/>
    </row>
    <row r="43" spans="1:19" ht="25.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282</v>
      </c>
      <c r="R43" s="28" t="s">
        <v>208</v>
      </c>
      <c r="S43" s="30"/>
    </row>
    <row r="44" spans="1:19" ht="25.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260</v>
      </c>
      <c r="R44" s="28" t="s">
        <v>317</v>
      </c>
      <c r="S44" s="30"/>
    </row>
    <row r="45" spans="1:19" ht="25.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265</v>
      </c>
      <c r="R45" s="28" t="s">
        <v>318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269</v>
      </c>
      <c r="R46" s="28" t="s">
        <v>319</v>
      </c>
      <c r="S46" s="30"/>
    </row>
    <row r="47" spans="1:19" ht="5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292</v>
      </c>
      <c r="R47" s="28" t="s">
        <v>84</v>
      </c>
      <c r="S47" s="30"/>
    </row>
    <row r="48" spans="1:19" ht="25.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244</v>
      </c>
      <c r="R48" s="28" t="s">
        <v>187</v>
      </c>
      <c r="S48" s="30"/>
    </row>
    <row r="49" spans="1:19" ht="25.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309</v>
      </c>
      <c r="R49" s="31" t="s">
        <v>129</v>
      </c>
      <c r="S49" s="30"/>
    </row>
    <row r="50" spans="1:19" ht="63.7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302</v>
      </c>
      <c r="R50" s="28" t="s">
        <v>320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287</v>
      </c>
      <c r="R51" s="28" t="s">
        <v>197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311</v>
      </c>
      <c r="R52" s="28" t="s">
        <v>215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205</v>
      </c>
      <c r="R53" s="28" t="s">
        <v>313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274</v>
      </c>
      <c r="R54" s="28" t="s">
        <v>207</v>
      </c>
      <c r="S54" s="30"/>
    </row>
    <row r="55" spans="1:19" ht="25.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139</v>
      </c>
      <c r="R55" s="28" t="s">
        <v>189</v>
      </c>
      <c r="S55" s="30"/>
    </row>
    <row r="56" spans="1:19" ht="25.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314</v>
      </c>
      <c r="R56" s="28" t="s">
        <v>199</v>
      </c>
      <c r="S56" s="30"/>
    </row>
    <row r="57" spans="1:19" ht="38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304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228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313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239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315</v>
      </c>
      <c r="R61" s="30"/>
      <c r="S61" s="30"/>
    </row>
    <row r="62" spans="1:19" ht="25.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227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C7" sqref="C7"/>
    </sheetView>
  </sheetViews>
  <sheetFormatPr defaultRowHeight="12.75"/>
  <cols>
    <col min="1" max="1" width="125.5703125" customWidth="1"/>
  </cols>
  <sheetData>
    <row r="3" spans="1:1" ht="38.25">
      <c r="A3" s="25" t="s">
        <v>331</v>
      </c>
    </row>
    <row r="4" spans="1:1">
      <c r="A4" s="25"/>
    </row>
    <row r="5" spans="1:1" ht="25.5">
      <c r="A5" s="24" t="s">
        <v>332</v>
      </c>
    </row>
    <row r="7" spans="1:1" ht="25.5">
      <c r="A7" s="24" t="s">
        <v>333</v>
      </c>
    </row>
    <row r="9" spans="1:1" ht="89.25">
      <c r="A9" s="24" t="s">
        <v>327</v>
      </c>
    </row>
    <row r="10" spans="1:1">
      <c r="A10" s="24"/>
    </row>
    <row r="11" spans="1:1" ht="76.5">
      <c r="A11" s="24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Lissette Pacheco - WWJWM</cp:lastModifiedBy>
  <cp:lastPrinted>2018-11-16T14:55:07Z</cp:lastPrinted>
  <dcterms:created xsi:type="dcterms:W3CDTF">2018-09-11T09:59:01Z</dcterms:created>
  <dcterms:modified xsi:type="dcterms:W3CDTF">2021-09-01T18:31:50Z</dcterms:modified>
</cp:coreProperties>
</file>