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1\Q3\"/>
    </mc:Choice>
  </mc:AlternateContent>
  <xr:revisionPtr revIDLastSave="0" documentId="8_{E3E16CD6-F035-4346-8EE9-2C63E669D7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l="1"/>
  <c r="R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<sst xmlns="http://schemas.openxmlformats.org/spreadsheetml/2006/main" count="454" uniqueCount="339">
  <si>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</si>
  <si>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</si>
  <si>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</si>
  <si>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</si>
  <si>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</si>
  <si>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</si>
  <si>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</si>
  <si>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</si>
  <si>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</si>
  <si>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</si>
  <si>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</si>
  <si>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</si>
  <si>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</si>
  <si>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</si>
  <si>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</si>
  <si>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</si>
  <si>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</si>
  <si>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</si>
  <si>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</si>
  <si>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</si>
  <si>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</si>
  <si>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</si>
  <si>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</si>
  <si>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</si>
  <si>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</si>
  <si>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</si>
  <si>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</si>
  <si>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</si>
  <si>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</si>
  <si>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</si>
  <si>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</si>
  <si>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</si>
  <si>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</si>
  <si>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</si>
  <si>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</si>
  <si>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</si>
  <si>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</si>
  <si>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</si>
  <si>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</si>
  <si>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</si>
  <si>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</si>
  <si>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</si>
  <si>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</si>
  <si>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</si>
  <si>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</si>
  <si>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</si>
  <si>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</si>
  <si>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</si>
  <si>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</si>
  <si>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</si>
  <si>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</si>
  <si>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</si>
  <si>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</si>
  <si>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</si>
  <si>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</si>
  <si>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</si>
  <si>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</si>
  <si>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</si>
  <si>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</si>
  <si>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</si>
  <si>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</si>
  <si>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</si>
  <si>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</si>
  <si>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</si>
  <si>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</si>
  <si>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</si>
  <si>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</si>
  <si>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</si>
  <si>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</si>
  <si>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</si>
  <si>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</si>
  <si>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</si>
  <si>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</si>
  <si>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</si>
  <si>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</si>
  <si>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</si>
  <si>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</si>
  <si>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</si>
  <si>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</si>
  <si>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</si>
  <si>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</si>
  <si>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</si>
  <si>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</si>
  <si>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</si>
  <si>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</si>
  <si>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</si>
  <si>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</si>
  <si>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</si>
  <si>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</si>
  <si>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</si>
  <si>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</si>
  <si>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</si>
  <si>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</si>
  <si>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</si>
  <si>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</si>
  <si>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</si>
  <si>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</si>
  <si>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</si>
  <si>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</si>
  <si>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</si>
  <si>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</si>
  <si>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</si>
  <si>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</si>
  <si>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</si>
  <si>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</si>
  <si>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</si>
  <si>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</si>
  <si>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</si>
  <si>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</si>
  <si>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</si>
  <si>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</si>
  <si>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</si>
  <si>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</si>
  <si>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</si>
  <si>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</si>
  <si>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</si>
  <si>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</si>
  <si>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</si>
  <si>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</si>
  <si>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</si>
  <si>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</si>
  <si>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</si>
  <si>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</si>
  <si>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</si>
  <si>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</si>
  <si>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</si>
  <si>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</si>
  <si>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</si>
  <si>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</si>
  <si>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</si>
  <si>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</si>
  <si>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</si>
  <si>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</si>
  <si>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</si>
  <si>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</si>
  <si>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</si>
  <si>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</si>
  <si>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</si>
  <si>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</si>
  <si>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</si>
  <si>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</si>
  <si>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</si>
  <si>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</si>
  <si>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</si>
  <si>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</si>
  <si>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</si>
  <si>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</si>
  <si>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</si>
  <si>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</si>
  <si>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</si>
  <si>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</si>
  <si>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</si>
  <si>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</si>
  <si>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</si>
  <si>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</si>
  <si>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</si>
  <si>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</si>
  <si>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</si>
  <si>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</si>
  <si>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</si>
  <si>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</si>
  <si>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</si>
  <si>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</si>
  <si>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</si>
  <si>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</si>
  <si>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</si>
  <si>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</si>
  <si>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</si>
  <si>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</si>
  <si>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</si>
  <si>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</si>
  <si>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</si>
  <si>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</si>
  <si>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</si>
  <si>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</si>
  <si>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</si>
  <si>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</si>
  <si>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</si>
  <si>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</si>
  <si>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</si>
  <si>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</si>
  <si>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</si>
  <si>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</si>
  <si>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</si>
  <si>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</si>
  <si>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</si>
  <si>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</si>
  <si>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</si>
  <si>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</si>
  <si>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</si>
  <si>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</si>
  <si>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</si>
  <si>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</si>
  <si>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</si>
  <si>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</si>
  <si>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</si>
  <si>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</si>
  <si>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</si>
  <si>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</si>
  <si>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</si>
  <si>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</si>
  <si>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</si>
  <si>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</si>
  <si>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</si>
  <si>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</si>
  <si>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</si>
  <si>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</si>
  <si>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</si>
  <si>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</si>
  <si>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</si>
  <si>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</si>
  <si>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</si>
  <si>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</si>
  <si>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</si>
  <si>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</si>
  <si>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</si>
  <si>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</si>
  <si>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</si>
  <si>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</si>
  <si>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</si>
  <si>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</si>
  <si>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</si>
  <si>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</si>
  <si>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</si>
  <si>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</si>
  <si>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</si>
  <si>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</si>
  <si>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</si>
  <si>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</si>
  <si>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</si>
  <si>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</si>
  <si>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</si>
  <si>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</si>
  <si>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</si>
  <si>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</si>
  <si>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</si>
  <si>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</si>
  <si>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</si>
  <si>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</si>
  <si>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</si>
  <si>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</si>
  <si>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</si>
  <si>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</si>
  <si>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</si>
  <si>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</si>
  <si>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</si>
  <si>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</si>
  <si>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</si>
  <si>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</si>
  <si>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</si>
  <si>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</si>
  <si>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</si>
  <si>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</si>
  <si>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</si>
  <si>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</si>
  <si>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</si>
  <si>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</si>
  <si>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</si>
  <si>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</si>
  <si>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</si>
  <si>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</si>
  <si>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</si>
  <si>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</si>
  <si>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</si>
  <si>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</si>
  <si>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</si>
  <si>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</si>
  <si>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</si>
  <si>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</si>
  <si>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</si>
  <si>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</si>
  <si>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</si>
  <si>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</si>
  <si>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</si>
  <si>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</si>
  <si>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</si>
  <si>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</si>
  <si>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</si>
  <si>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</si>
  <si>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</si>
  <si>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</si>
  <si>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</si>
  <si>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</si>
  <si>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</si>
  <si>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</si>
  <si>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</si>
  <si>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</si>
  <si>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</si>
  <si>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</si>
  <si>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</si>
  <si>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</si>
  <si>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</si>
  <si>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</si>
  <si>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</si>
  <si>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</si>
  <si>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</si>
  <si>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</si>
  <si>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</si>
  <si>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</si>
  <si>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</si>
  <si>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</si>
  <si>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</si>
  <si>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</si>
  <si>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</si>
  <si>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</si>
  <si>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</si>
  <si>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</si>
  <si>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</si>
  <si>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</si>
  <si>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</si>
  <si>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</si>
  <si>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</si>
  <si>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</si>
  <si>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</si>
  <si>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</si>
  <si>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</si>
  <si>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</si>
  <si>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</si>
  <si>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</si>
  <si>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</si>
  <si>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</si>
  <si>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</si>
  <si>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</si>
  <si>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</si>
  <si>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</si>
  <si>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</si>
  <si>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</si>
  <si>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</si>
  <si>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</si>
  <si>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</si>
  <si>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</si>
  <si>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</si>
  <si>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</si>
  <si>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</si>
  <si>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July 1, 2021 until further notice</t>
    </r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</si>
  <si>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March 1 2021 - May 31 2021</t>
    </r>
  </si>
  <si>
    <t>BAF Q3 2021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</si>
  <si>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July 01, 2021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</si>
  <si>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as of July 01,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</si>
</sst>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15" sqref="A15"/>
    </sheetView>
  </sheetViews>
  <sheetFormatPr defaultColWidth="9.1796875" defaultRowHeight="12.5"/>
  <cols>
    <col min="1" max="1" width="77" style="41" customWidth="1"/>
    <col min="2" max="2" width="1.453125" style="41" customWidth="1"/>
    <col min="3" max="4" width="10.81640625" style="104" customWidth="1"/>
    <col min="5" max="5" width="11.26953125" style="104" customWidth="1"/>
    <col min="6" max="8" width="1.1796875" style="41" customWidth="1"/>
    <col min="9" max="11" width="10.453125" style="104" customWidth="1"/>
    <col min="12" max="12" width="5" style="104" customWidth="1"/>
    <col min="13" max="14" width="1.1796875" style="104" customWidth="1"/>
    <col min="15" max="15" width="12.81640625" style="104" hidden="1" customWidth="1"/>
    <col min="16" max="17" width="12.81640625" style="104" customWidth="1"/>
    <col min="18" max="18" width="12.1796875" style="41" hidden="1" customWidth="1"/>
    <col min="19" max="19" width="5.26953125" style="105" hidden="1" customWidth="1"/>
    <col min="20" max="20" width="1.26953125" style="41" customWidth="1"/>
    <col min="21" max="21" width="3.7265625" style="41" customWidth="1"/>
    <col min="22" max="22" width="1.453125" style="41" customWidth="1"/>
    <col min="23" max="23" width="20.54296875" style="106" hidden="1" customWidth="1"/>
    <col min="24" max="24" width="21.7265625" style="41" hidden="1" customWidth="1"/>
    <col min="25" max="25" width="18.453125" style="41" hidden="1" customWidth="1"/>
    <col min="26" max="26" width="9.1796875" style="41" hidden="1" customWidth="1"/>
    <col min="27" max="27" width="15.7265625" style="41" hidden="1" customWidth="1"/>
    <col min="28" max="28" width="9.1796875" style="41" hidden="1" customWidth="1"/>
    <col min="29" max="29" width="12.81640625" style="107" hidden="1" customWidth="1"/>
    <col min="30" max="30" width="14.1796875" style="107" hidden="1" customWidth="1"/>
    <col min="31" max="31" width="9.1796875" style="108" hidden="1" customWidth="1"/>
    <col min="32" max="32" width="5.26953125" style="41" customWidth="1"/>
    <col min="33" max="37" width="9.1796875" style="41" customWidth="1"/>
    <col min="38" max="16384" width="9.179687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41.5" customHeight="1">
      <c r="A5" s="118" t="s">
        <v>336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 ht="13">
      <c r="A8" s="7" t="s">
        <v>335</v>
      </c>
      <c r="B8" s="8"/>
      <c r="C8" s="157" t="s">
        <v>42</v>
      </c>
      <c r="D8" s="157"/>
      <c r="E8" s="157"/>
      <c r="F8" s="11"/>
      <c r="G8" s="2"/>
      <c r="H8" s="8"/>
      <c r="I8" s="160" t="s">
        <v>43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334</v>
      </c>
      <c r="B9" s="8"/>
      <c r="C9" s="2" t="s">
        <v>66</v>
      </c>
      <c r="D9" s="2"/>
      <c r="E9" s="18">
        <v>488</v>
      </c>
      <c r="F9" s="128"/>
      <c r="G9" s="2"/>
      <c r="H9" s="8"/>
      <c r="I9" s="2" t="s">
        <v>44</v>
      </c>
      <c r="J9" s="20">
        <v>0.83</v>
      </c>
      <c r="K9" s="34" t="s">
        <v>325</v>
      </c>
      <c r="L9" s="20">
        <v>0.75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556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t="13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idden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59"/>
      <c r="D14" s="159"/>
      <c r="E14" s="159"/>
      <c r="F14" s="35"/>
      <c r="G14" s="35"/>
      <c r="H14" s="35"/>
      <c r="I14" s="159"/>
      <c r="J14" s="159"/>
      <c r="K14" s="159"/>
      <c r="L14" s="35"/>
      <c r="M14" s="35"/>
      <c r="N14" s="35"/>
      <c r="O14" s="159"/>
      <c r="P14" s="159"/>
      <c r="Q14" s="159"/>
      <c r="R14" s="159"/>
      <c r="S14" s="159"/>
      <c r="T14" s="1"/>
      <c r="U14" s="19"/>
      <c r="V14" s="2"/>
      <c r="W14" s="54"/>
      <c r="X14" s="158"/>
      <c r="Y14" s="158"/>
      <c r="Z14" s="158"/>
      <c r="AA14" s="158"/>
      <c r="AB14" s="158"/>
      <c r="AC14" s="158"/>
      <c r="AD14" s="158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337</v>
      </c>
      <c r="Q15" s="10" t="s">
        <v>338</v>
      </c>
      <c r="R15" s="10" t="s">
        <v>324</v>
      </c>
      <c r="S15" s="133" t="s">
        <v>326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 ht="13">
      <c r="A16" s="7" t="s">
        <v>47</v>
      </c>
      <c r="B16" s="8"/>
      <c r="C16" s="12">
        <f>$E$9*((AA16*W16)/(Z16*2*AC16))+$E$10*((AA16*X16+AB16*Y16))/(Z16*2*AC16)</f>
        <v>150.37449770917249</v>
      </c>
      <c r="D16" s="13">
        <f>C16*$J$9</f>
        <v>124.81083309861316</v>
      </c>
      <c r="E16" s="13">
        <f>C16*$L$9</f>
        <v>112.78087328187937</v>
      </c>
      <c r="F16" s="14"/>
      <c r="G16" s="2"/>
      <c r="H16" s="8"/>
      <c r="I16" s="15">
        <f t="shared" ref="I16:I47" si="0">C16*AD16</f>
        <v>211.21500270964393</v>
      </c>
      <c r="J16" s="16">
        <f>I16*$J$9</f>
        <v>175.30845224900446</v>
      </c>
      <c r="K16" s="17">
        <f>I16*$L$9</f>
        <v>158.41125203223294</v>
      </c>
      <c r="L16" s="14"/>
      <c r="M16" s="2"/>
      <c r="N16" s="8"/>
      <c r="O16" s="13">
        <v>7</v>
      </c>
      <c r="P16" s="13">
        <f>ROUND((Q16/$J$9),0)</f>
        <v>6</v>
      </c>
      <c r="Q16" s="13">
        <f>D16/25</f>
        <v>4.9924333239445264</v>
      </c>
      <c r="R16" s="34">
        <f>E16/25</f>
        <v>4.5112349312751743</v>
      </c>
      <c r="S16" s="134">
        <f>P16-O16</f>
        <v>-1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 ht="13">
      <c r="A17" s="7" t="s">
        <v>48</v>
      </c>
      <c r="B17" s="8"/>
      <c r="C17" s="12">
        <f t="shared" ref="C17:C47" si="1">$E$9*((AA17*W17)/(Z17*2*AC17))+$E$10*((AA17*X17+AB17*Y17))/(Z17*2*AC17)</f>
        <v>190.71983063963103</v>
      </c>
      <c r="D17" s="13">
        <f>C17*$J$9</f>
        <v>158.29745943089375</v>
      </c>
      <c r="E17" s="13">
        <f t="shared" ref="E17:E47" si="2">C17*$L$9</f>
        <v>143.03987297972327</v>
      </c>
      <c r="F17" s="14"/>
      <c r="G17" s="2"/>
      <c r="H17" s="8"/>
      <c r="I17" s="15">
        <f t="shared" si="0"/>
        <v>268.28371405924719</v>
      </c>
      <c r="J17" s="16">
        <f t="shared" ref="J17:J71" si="3">I17*$J$9</f>
        <v>222.67548266917515</v>
      </c>
      <c r="K17" s="17">
        <f t="shared" ref="K17:K47" si="4">I17*$L$9</f>
        <v>201.21278554443541</v>
      </c>
      <c r="L17" s="14"/>
      <c r="M17" s="2"/>
      <c r="N17" s="8"/>
      <c r="O17" s="13">
        <v>9</v>
      </c>
      <c r="P17" s="13">
        <f t="shared" ref="P17:P71" si="5">ROUND((Q17/$J$9),0)</f>
        <v>8</v>
      </c>
      <c r="Q17" s="13">
        <f>D17/25</f>
        <v>6.33189837723575</v>
      </c>
      <c r="R17" s="34">
        <f t="shared" ref="R17:R48" si="6">E17/25</f>
        <v>5.7215949191889308</v>
      </c>
      <c r="S17" s="134">
        <f>P17-O17</f>
        <v>-1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 ht="13">
      <c r="A18" s="7" t="s">
        <v>54</v>
      </c>
      <c r="B18" s="8"/>
      <c r="C18" s="12">
        <f t="shared" si="1"/>
        <v>191.24406869281074</v>
      </c>
      <c r="D18" s="13">
        <f t="shared" ref="D18:D71" si="7">C18*$J$9</f>
        <v>158.73257701503292</v>
      </c>
      <c r="E18" s="13">
        <f t="shared" si="2"/>
        <v>143.43305151960806</v>
      </c>
      <c r="F18" s="14"/>
      <c r="G18" s="2"/>
      <c r="H18" s="8"/>
      <c r="I18" s="15">
        <f t="shared" si="0"/>
        <v>299.93608398347823</v>
      </c>
      <c r="J18" s="16">
        <f t="shared" si="3"/>
        <v>248.94694970628692</v>
      </c>
      <c r="K18" s="17">
        <f t="shared" si="4"/>
        <v>224.95206298760866</v>
      </c>
      <c r="L18" s="14"/>
      <c r="M18" s="2"/>
      <c r="N18" s="8"/>
      <c r="O18" s="13">
        <v>9</v>
      </c>
      <c r="P18" s="13">
        <f t="shared" si="5"/>
        <v>8</v>
      </c>
      <c r="Q18" s="13">
        <f t="shared" ref="Q18:Q48" si="8">D18/25</f>
        <v>6.3493030806013167</v>
      </c>
      <c r="R18" s="34">
        <f t="shared" si="6"/>
        <v>5.7373220607843223</v>
      </c>
      <c r="S18" s="134">
        <f t="shared" ref="S18:S71" si="9">P18-O18</f>
        <v>-1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 ht="13">
      <c r="A19" s="7" t="s">
        <v>55</v>
      </c>
      <c r="B19" s="8"/>
      <c r="C19" s="12">
        <f t="shared" si="1"/>
        <v>243.21703850801151</v>
      </c>
      <c r="D19" s="13">
        <f t="shared" si="7"/>
        <v>201.87014196164955</v>
      </c>
      <c r="E19" s="13">
        <f t="shared" si="2"/>
        <v>182.41277888100865</v>
      </c>
      <c r="F19" s="14"/>
      <c r="G19" s="2"/>
      <c r="H19" s="8"/>
      <c r="I19" s="15">
        <f t="shared" si="0"/>
        <v>366.17765162788362</v>
      </c>
      <c r="J19" s="16">
        <f t="shared" si="3"/>
        <v>303.92745085114336</v>
      </c>
      <c r="K19" s="17">
        <f t="shared" si="4"/>
        <v>274.63323872091269</v>
      </c>
      <c r="L19" s="14"/>
      <c r="M19" s="2"/>
      <c r="N19" s="8"/>
      <c r="O19" s="13">
        <v>11</v>
      </c>
      <c r="P19" s="13">
        <f t="shared" si="5"/>
        <v>10</v>
      </c>
      <c r="Q19" s="13">
        <f t="shared" si="8"/>
        <v>8.0748056784659816</v>
      </c>
      <c r="R19" s="34">
        <f t="shared" si="6"/>
        <v>7.2965111552403457</v>
      </c>
      <c r="S19" s="134">
        <f t="shared" si="9"/>
        <v>-1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 ht="13">
      <c r="A20" s="7" t="s">
        <v>15</v>
      </c>
      <c r="B20" s="8"/>
      <c r="C20" s="12">
        <f t="shared" si="1"/>
        <v>411.50843741090932</v>
      </c>
      <c r="D20" s="13">
        <f t="shared" si="7"/>
        <v>341.55200305105473</v>
      </c>
      <c r="E20" s="13">
        <f t="shared" si="2"/>
        <v>308.63132805818202</v>
      </c>
      <c r="F20" s="14"/>
      <c r="G20" s="2"/>
      <c r="H20" s="8"/>
      <c r="I20" s="15">
        <f t="shared" si="0"/>
        <v>570.00342124051917</v>
      </c>
      <c r="J20" s="16">
        <f t="shared" si="3"/>
        <v>473.10283962963086</v>
      </c>
      <c r="K20" s="17">
        <f t="shared" si="4"/>
        <v>427.50256593038938</v>
      </c>
      <c r="L20" s="14"/>
      <c r="M20" s="2"/>
      <c r="N20" s="8"/>
      <c r="O20" s="13">
        <v>19</v>
      </c>
      <c r="P20" s="13">
        <f>ROUND((Q20/$J$9),0)</f>
        <v>16</v>
      </c>
      <c r="Q20" s="13">
        <f t="shared" si="8"/>
        <v>13.662080122042189</v>
      </c>
      <c r="R20" s="34">
        <f t="shared" si="6"/>
        <v>12.34525312232728</v>
      </c>
      <c r="S20" s="134">
        <f t="shared" si="9"/>
        <v>-3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 ht="13">
      <c r="A21" s="7" t="s">
        <v>34</v>
      </c>
      <c r="B21" s="8"/>
      <c r="C21" s="12">
        <f t="shared" si="1"/>
        <v>126.09323994105938</v>
      </c>
      <c r="D21" s="13">
        <f t="shared" si="7"/>
        <v>104.65738915107929</v>
      </c>
      <c r="E21" s="13">
        <f t="shared" si="2"/>
        <v>94.569929955794535</v>
      </c>
      <c r="F21" s="14"/>
      <c r="G21" s="2"/>
      <c r="H21" s="8"/>
      <c r="I21" s="15">
        <f t="shared" si="0"/>
        <v>174.5454559727487</v>
      </c>
      <c r="J21" s="16">
        <f t="shared" si="3"/>
        <v>144.87272845738141</v>
      </c>
      <c r="K21" s="17">
        <f t="shared" si="4"/>
        <v>130.90909197956154</v>
      </c>
      <c r="L21" s="14"/>
      <c r="M21" s="2"/>
      <c r="N21" s="8"/>
      <c r="O21" s="13">
        <v>6</v>
      </c>
      <c r="P21" s="13">
        <f t="shared" si="5"/>
        <v>5</v>
      </c>
      <c r="Q21" s="13">
        <f t="shared" si="8"/>
        <v>4.1862955660431718</v>
      </c>
      <c r="R21" s="34">
        <f t="shared" si="6"/>
        <v>3.7827971982317816</v>
      </c>
      <c r="S21" s="134">
        <f t="shared" si="9"/>
        <v>-1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 ht="13">
      <c r="A22" s="7" t="s">
        <v>32</v>
      </c>
      <c r="B22" s="8"/>
      <c r="C22" s="12">
        <f t="shared" si="1"/>
        <v>85.100211651938722</v>
      </c>
      <c r="D22" s="13">
        <f t="shared" si="7"/>
        <v>70.633175671109129</v>
      </c>
      <c r="E22" s="13">
        <f t="shared" si="2"/>
        <v>63.825158738954045</v>
      </c>
      <c r="F22" s="14"/>
      <c r="G22" s="2"/>
      <c r="H22" s="8"/>
      <c r="I22" s="15">
        <f t="shared" si="0"/>
        <v>108.06842445037357</v>
      </c>
      <c r="J22" s="16">
        <f t="shared" si="3"/>
        <v>89.696792293810063</v>
      </c>
      <c r="K22" s="17">
        <f t="shared" si="4"/>
        <v>81.051318337780174</v>
      </c>
      <c r="L22" s="14"/>
      <c r="M22" s="2"/>
      <c r="N22" s="8"/>
      <c r="O22" s="13">
        <v>4</v>
      </c>
      <c r="P22" s="13">
        <f t="shared" si="5"/>
        <v>3</v>
      </c>
      <c r="Q22" s="13">
        <f t="shared" si="8"/>
        <v>2.8253270268443651</v>
      </c>
      <c r="R22" s="34">
        <f t="shared" si="6"/>
        <v>2.5530063495581619</v>
      </c>
      <c r="S22" s="134">
        <f t="shared" si="9"/>
        <v>-1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 ht="13">
      <c r="A23" s="7" t="s">
        <v>30</v>
      </c>
      <c r="B23" s="8"/>
      <c r="C23" s="12">
        <f t="shared" si="1"/>
        <v>189.00184649315429</v>
      </c>
      <c r="D23" s="13">
        <f t="shared" si="7"/>
        <v>156.87153258931806</v>
      </c>
      <c r="E23" s="13">
        <f t="shared" si="2"/>
        <v>141.75138486986572</v>
      </c>
      <c r="F23" s="14"/>
      <c r="G23" s="2"/>
      <c r="H23" s="8"/>
      <c r="I23" s="15">
        <f t="shared" si="0"/>
        <v>254.13983823372064</v>
      </c>
      <c r="J23" s="16">
        <f t="shared" si="3"/>
        <v>210.93606573398813</v>
      </c>
      <c r="K23" s="17">
        <f t="shared" si="4"/>
        <v>190.60487867529048</v>
      </c>
      <c r="L23" s="14"/>
      <c r="M23" s="2"/>
      <c r="N23" s="8"/>
      <c r="O23" s="13">
        <v>9</v>
      </c>
      <c r="P23" s="13">
        <f t="shared" si="5"/>
        <v>8</v>
      </c>
      <c r="Q23" s="13">
        <f t="shared" si="8"/>
        <v>6.274861303572723</v>
      </c>
      <c r="R23" s="34">
        <f t="shared" si="6"/>
        <v>5.6700553947946286</v>
      </c>
      <c r="S23" s="134">
        <f t="shared" si="9"/>
        <v>-1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 ht="13">
      <c r="A24" s="7" t="s">
        <v>29</v>
      </c>
      <c r="B24" s="8"/>
      <c r="C24" s="12">
        <f t="shared" si="1"/>
        <v>227.89789005505185</v>
      </c>
      <c r="D24" s="13">
        <f t="shared" si="7"/>
        <v>189.15524874569303</v>
      </c>
      <c r="E24" s="13">
        <f t="shared" si="2"/>
        <v>170.92341754128887</v>
      </c>
      <c r="F24" s="14"/>
      <c r="G24" s="2"/>
      <c r="H24" s="8"/>
      <c r="I24" s="15">
        <f t="shared" si="0"/>
        <v>325.68032603162777</v>
      </c>
      <c r="J24" s="16">
        <f t="shared" si="3"/>
        <v>270.31467060625101</v>
      </c>
      <c r="K24" s="17">
        <f t="shared" si="4"/>
        <v>244.26024452372081</v>
      </c>
      <c r="L24" s="14"/>
      <c r="M24" s="2"/>
      <c r="N24" s="8"/>
      <c r="O24" s="13">
        <v>11</v>
      </c>
      <c r="P24" s="13">
        <f t="shared" si="5"/>
        <v>9</v>
      </c>
      <c r="Q24" s="13">
        <f t="shared" si="8"/>
        <v>7.5662099498277211</v>
      </c>
      <c r="R24" s="34">
        <f t="shared" si="6"/>
        <v>6.8369367016515552</v>
      </c>
      <c r="S24" s="134">
        <f t="shared" si="9"/>
        <v>-2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 ht="13">
      <c r="A25" s="7" t="s">
        <v>24</v>
      </c>
      <c r="B25" s="8"/>
      <c r="C25" s="12">
        <f t="shared" si="1"/>
        <v>307.55873534809422</v>
      </c>
      <c r="D25" s="13">
        <f t="shared" si="7"/>
        <v>255.27375033891818</v>
      </c>
      <c r="E25" s="13">
        <f t="shared" si="2"/>
        <v>230.66905151107068</v>
      </c>
      <c r="F25" s="14"/>
      <c r="G25" s="2"/>
      <c r="H25" s="8"/>
      <c r="I25" s="15">
        <f t="shared" si="0"/>
        <v>421.57789383315264</v>
      </c>
      <c r="J25" s="16">
        <f t="shared" si="3"/>
        <v>349.90965188151665</v>
      </c>
      <c r="K25" s="17">
        <f t="shared" si="4"/>
        <v>316.18342037486445</v>
      </c>
      <c r="L25" s="14"/>
      <c r="M25" s="2"/>
      <c r="N25" s="8"/>
      <c r="O25" s="13">
        <v>14</v>
      </c>
      <c r="P25" s="13">
        <f t="shared" si="5"/>
        <v>12</v>
      </c>
      <c r="Q25" s="13">
        <f t="shared" si="8"/>
        <v>10.210950013556728</v>
      </c>
      <c r="R25" s="34">
        <f t="shared" si="6"/>
        <v>9.2267620604428267</v>
      </c>
      <c r="S25" s="134">
        <f t="shared" si="9"/>
        <v>-2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 ht="13">
      <c r="A26" s="7" t="s">
        <v>37</v>
      </c>
      <c r="B26" s="8"/>
      <c r="C26" s="12">
        <f t="shared" si="1"/>
        <v>320.10619426842891</v>
      </c>
      <c r="D26" s="13">
        <f t="shared" si="7"/>
        <v>265.68814124279601</v>
      </c>
      <c r="E26" s="13">
        <f t="shared" si="2"/>
        <v>240.07964570132168</v>
      </c>
      <c r="F26" s="14"/>
      <c r="G26" s="2"/>
      <c r="H26" s="8"/>
      <c r="I26" s="15">
        <f t="shared" si="0"/>
        <v>461.25459657369498</v>
      </c>
      <c r="J26" s="16">
        <f t="shared" si="3"/>
        <v>382.84131515616684</v>
      </c>
      <c r="K26" s="17">
        <f t="shared" si="4"/>
        <v>345.94094743027125</v>
      </c>
      <c r="L26" s="14"/>
      <c r="M26" s="2"/>
      <c r="N26" s="8"/>
      <c r="O26" s="13">
        <v>15</v>
      </c>
      <c r="P26" s="13">
        <f t="shared" si="5"/>
        <v>13</v>
      </c>
      <c r="Q26" s="13">
        <f t="shared" si="8"/>
        <v>10.62752564971184</v>
      </c>
      <c r="R26" s="34">
        <f t="shared" si="6"/>
        <v>9.603185828052867</v>
      </c>
      <c r="S26" s="134">
        <f t="shared" si="9"/>
        <v>-2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 ht="13">
      <c r="A27" s="7" t="s">
        <v>58</v>
      </c>
      <c r="B27" s="8"/>
      <c r="C27" s="12">
        <f t="shared" si="1"/>
        <v>336.87973905310048</v>
      </c>
      <c r="D27" s="13">
        <f t="shared" si="7"/>
        <v>279.61018341407339</v>
      </c>
      <c r="E27" s="13">
        <f t="shared" si="2"/>
        <v>252.65980428982536</v>
      </c>
      <c r="F27" s="14"/>
      <c r="G27" s="2"/>
      <c r="H27" s="8"/>
      <c r="I27" s="15">
        <f t="shared" si="0"/>
        <v>429.30338410422377</v>
      </c>
      <c r="J27" s="16">
        <f t="shared" si="3"/>
        <v>356.32180880650571</v>
      </c>
      <c r="K27" s="17">
        <f t="shared" si="4"/>
        <v>321.97753807816781</v>
      </c>
      <c r="L27" s="14"/>
      <c r="M27" s="2"/>
      <c r="N27" s="8"/>
      <c r="O27" s="13">
        <v>16</v>
      </c>
      <c r="P27" s="13">
        <f t="shared" si="5"/>
        <v>13</v>
      </c>
      <c r="Q27" s="13">
        <f t="shared" si="8"/>
        <v>11.184407336562936</v>
      </c>
      <c r="R27" s="34">
        <f t="shared" si="6"/>
        <v>10.106392171593015</v>
      </c>
      <c r="S27" s="134">
        <f t="shared" si="9"/>
        <v>-3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 ht="13">
      <c r="A28" s="7" t="s">
        <v>35</v>
      </c>
      <c r="B28" s="8"/>
      <c r="C28" s="12">
        <f t="shared" si="1"/>
        <v>144.714593310959</v>
      </c>
      <c r="D28" s="13">
        <f t="shared" si="7"/>
        <v>120.11311244809596</v>
      </c>
      <c r="E28" s="13">
        <f t="shared" si="2"/>
        <v>108.53594498321925</v>
      </c>
      <c r="F28" s="14"/>
      <c r="G28" s="2"/>
      <c r="H28" s="8"/>
      <c r="I28" s="15">
        <f t="shared" si="0"/>
        <v>212.58556651261429</v>
      </c>
      <c r="J28" s="16">
        <f t="shared" si="3"/>
        <v>176.44602020546986</v>
      </c>
      <c r="K28" s="17">
        <f t="shared" si="4"/>
        <v>159.43917488446073</v>
      </c>
      <c r="L28" s="14"/>
      <c r="M28" s="2"/>
      <c r="N28" s="8"/>
      <c r="O28" s="13">
        <v>7</v>
      </c>
      <c r="P28" s="13">
        <f t="shared" si="5"/>
        <v>6</v>
      </c>
      <c r="Q28" s="13">
        <f t="shared" si="8"/>
        <v>4.8045244979238388</v>
      </c>
      <c r="R28" s="34">
        <f t="shared" si="6"/>
        <v>4.3414377993287703</v>
      </c>
      <c r="S28" s="134">
        <f t="shared" si="9"/>
        <v>-1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 ht="13">
      <c r="A29" s="7" t="s">
        <v>46</v>
      </c>
      <c r="B29" s="8"/>
      <c r="C29" s="12">
        <f t="shared" si="1"/>
        <v>216.91166112351985</v>
      </c>
      <c r="D29" s="13">
        <f t="shared" si="7"/>
        <v>180.03667873252147</v>
      </c>
      <c r="E29" s="13">
        <f t="shared" si="2"/>
        <v>162.68374584263989</v>
      </c>
      <c r="F29" s="14"/>
      <c r="G29" s="2"/>
      <c r="H29" s="8"/>
      <c r="I29" s="15">
        <f t="shared" si="0"/>
        <v>329.79661134079674</v>
      </c>
      <c r="J29" s="16">
        <f t="shared" si="3"/>
        <v>273.73118741286129</v>
      </c>
      <c r="K29" s="17">
        <f t="shared" si="4"/>
        <v>247.34745850559756</v>
      </c>
      <c r="L29" s="14"/>
      <c r="M29" s="2"/>
      <c r="N29" s="8"/>
      <c r="O29" s="13">
        <v>10</v>
      </c>
      <c r="P29" s="13">
        <f t="shared" si="5"/>
        <v>9</v>
      </c>
      <c r="Q29" s="13">
        <f t="shared" si="8"/>
        <v>7.2014671493008588</v>
      </c>
      <c r="R29" s="34">
        <f t="shared" si="6"/>
        <v>6.5073498337055957</v>
      </c>
      <c r="S29" s="134">
        <f t="shared" si="9"/>
        <v>-1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 ht="13">
      <c r="A30" s="7" t="s">
        <v>31</v>
      </c>
      <c r="B30" s="8"/>
      <c r="C30" s="12">
        <f t="shared" si="1"/>
        <v>121.01090314386369</v>
      </c>
      <c r="D30" s="13">
        <f t="shared" si="7"/>
        <v>100.43904960940685</v>
      </c>
      <c r="E30" s="13">
        <f t="shared" si="2"/>
        <v>90.758177357897765</v>
      </c>
      <c r="F30" s="14"/>
      <c r="G30" s="2"/>
      <c r="H30" s="8"/>
      <c r="I30" s="15">
        <f t="shared" si="0"/>
        <v>167.1225681095369</v>
      </c>
      <c r="J30" s="16">
        <f t="shared" si="3"/>
        <v>138.71173153091561</v>
      </c>
      <c r="K30" s="17">
        <f t="shared" si="4"/>
        <v>125.34192608215267</v>
      </c>
      <c r="L30" s="14"/>
      <c r="M30" s="2"/>
      <c r="N30" s="8"/>
      <c r="O30" s="13">
        <v>6</v>
      </c>
      <c r="P30" s="13">
        <f t="shared" si="5"/>
        <v>5</v>
      </c>
      <c r="Q30" s="13">
        <f t="shared" si="8"/>
        <v>4.0175619843762744</v>
      </c>
      <c r="R30" s="34">
        <f t="shared" si="6"/>
        <v>3.6303270943159105</v>
      </c>
      <c r="S30" s="134">
        <f t="shared" si="9"/>
        <v>-1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 ht="13">
      <c r="A31" s="7" t="s">
        <v>38</v>
      </c>
      <c r="B31" s="8"/>
      <c r="C31" s="12">
        <f t="shared" si="1"/>
        <v>200.01543819996505</v>
      </c>
      <c r="D31" s="13">
        <f t="shared" si="7"/>
        <v>166.01281370597098</v>
      </c>
      <c r="E31" s="13">
        <f t="shared" si="2"/>
        <v>150.01157864997379</v>
      </c>
      <c r="F31" s="14"/>
      <c r="G31" s="2"/>
      <c r="H31" s="8"/>
      <c r="I31" s="15">
        <f t="shared" si="0"/>
        <v>285.64254072494884</v>
      </c>
      <c r="J31" s="16">
        <f t="shared" si="3"/>
        <v>237.08330880170752</v>
      </c>
      <c r="K31" s="17">
        <f t="shared" si="4"/>
        <v>214.23190554371163</v>
      </c>
      <c r="L31" s="14"/>
      <c r="M31" s="2"/>
      <c r="N31" s="8"/>
      <c r="O31" s="13">
        <v>9</v>
      </c>
      <c r="P31" s="13">
        <f t="shared" si="5"/>
        <v>8</v>
      </c>
      <c r="Q31" s="13">
        <f t="shared" si="8"/>
        <v>6.6405125482388394</v>
      </c>
      <c r="R31" s="34">
        <f t="shared" si="6"/>
        <v>6.0004631459989515</v>
      </c>
      <c r="S31" s="134">
        <f t="shared" si="9"/>
        <v>-1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56" customFormat="1" ht="13">
      <c r="A32" s="135" t="s">
        <v>4</v>
      </c>
      <c r="B32" s="136"/>
      <c r="C32" s="137">
        <f t="shared" si="1"/>
        <v>238.44289936567534</v>
      </c>
      <c r="D32" s="138">
        <f t="shared" si="7"/>
        <v>197.90760647351053</v>
      </c>
      <c r="E32" s="138">
        <f t="shared" si="2"/>
        <v>178.83217452425652</v>
      </c>
      <c r="F32" s="139"/>
      <c r="G32" s="140"/>
      <c r="H32" s="136"/>
      <c r="I32" s="141">
        <f t="shared" si="0"/>
        <v>370.02295550627332</v>
      </c>
      <c r="J32" s="142">
        <f t="shared" si="3"/>
        <v>307.11905307020686</v>
      </c>
      <c r="K32" s="143">
        <f t="shared" si="4"/>
        <v>277.51721662970499</v>
      </c>
      <c r="L32" s="139"/>
      <c r="M32" s="140"/>
      <c r="N32" s="136"/>
      <c r="O32" s="138">
        <v>11</v>
      </c>
      <c r="P32" s="138">
        <f t="shared" si="5"/>
        <v>10</v>
      </c>
      <c r="Q32" s="138">
        <f t="shared" si="8"/>
        <v>7.9163042589404213</v>
      </c>
      <c r="R32" s="144">
        <f t="shared" si="6"/>
        <v>7.1532869809702611</v>
      </c>
      <c r="S32" s="145">
        <f t="shared" si="9"/>
        <v>-1</v>
      </c>
      <c r="T32" s="139"/>
      <c r="U32" s="140"/>
      <c r="V32" s="136"/>
      <c r="W32" s="146">
        <v>52.836048991742757</v>
      </c>
      <c r="X32" s="147">
        <v>8.18739452865894</v>
      </c>
      <c r="Y32" s="147">
        <v>18.243664784643379</v>
      </c>
      <c r="Z32" s="147">
        <v>14390</v>
      </c>
      <c r="AA32" s="148">
        <v>149.98866766565988</v>
      </c>
      <c r="AB32" s="149">
        <v>25</v>
      </c>
      <c r="AC32" s="150">
        <v>0.7</v>
      </c>
      <c r="AD32" s="151">
        <v>1.5518304654516348</v>
      </c>
      <c r="AE32" s="152"/>
      <c r="AF32" s="153"/>
      <c r="AG32" s="153"/>
      <c r="AH32" s="154"/>
      <c r="AI32" s="155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</row>
    <row r="33" spans="1:78" ht="13">
      <c r="A33" s="7" t="s">
        <v>6</v>
      </c>
      <c r="B33" s="8"/>
      <c r="C33" s="12">
        <f t="shared" si="1"/>
        <v>228.76284852400914</v>
      </c>
      <c r="D33" s="13">
        <f t="shared" si="7"/>
        <v>189.87316427492757</v>
      </c>
      <c r="E33" s="13">
        <f t="shared" si="2"/>
        <v>171.57213639300687</v>
      </c>
      <c r="F33" s="14"/>
      <c r="G33" s="2"/>
      <c r="H33" s="8"/>
      <c r="I33" s="15">
        <f t="shared" si="0"/>
        <v>351.98225522358348</v>
      </c>
      <c r="J33" s="16">
        <f t="shared" si="3"/>
        <v>292.14527183557425</v>
      </c>
      <c r="K33" s="17">
        <f t="shared" si="4"/>
        <v>263.98669141768761</v>
      </c>
      <c r="L33" s="14"/>
      <c r="M33" s="2"/>
      <c r="N33" s="8"/>
      <c r="O33" s="13">
        <v>11</v>
      </c>
      <c r="P33" s="13">
        <f t="shared" si="5"/>
        <v>9</v>
      </c>
      <c r="Q33" s="13">
        <f t="shared" si="8"/>
        <v>7.594926570997103</v>
      </c>
      <c r="R33" s="34">
        <f t="shared" si="6"/>
        <v>6.8628854557202752</v>
      </c>
      <c r="S33" s="134">
        <f t="shared" si="9"/>
        <v>-2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 ht="13">
      <c r="A34" s="7" t="s">
        <v>7</v>
      </c>
      <c r="B34" s="8"/>
      <c r="C34" s="12">
        <f t="shared" si="1"/>
        <v>158.58755671412231</v>
      </c>
      <c r="D34" s="13">
        <f t="shared" si="7"/>
        <v>131.62767207272151</v>
      </c>
      <c r="E34" s="13">
        <f t="shared" si="2"/>
        <v>118.94066753559173</v>
      </c>
      <c r="F34" s="14"/>
      <c r="G34" s="2"/>
      <c r="H34" s="8"/>
      <c r="I34" s="15">
        <f t="shared" si="0"/>
        <v>244.27073155539983</v>
      </c>
      <c r="J34" s="16">
        <f t="shared" si="3"/>
        <v>202.74470719098184</v>
      </c>
      <c r="K34" s="17">
        <f t="shared" si="4"/>
        <v>183.20304866654988</v>
      </c>
      <c r="L34" s="14"/>
      <c r="M34" s="2"/>
      <c r="N34" s="8"/>
      <c r="O34" s="13">
        <v>7</v>
      </c>
      <c r="P34" s="13">
        <f t="shared" si="5"/>
        <v>6</v>
      </c>
      <c r="Q34" s="13">
        <f t="shared" si="8"/>
        <v>5.2651068829088601</v>
      </c>
      <c r="R34" s="34">
        <f t="shared" si="6"/>
        <v>4.7576267014236695</v>
      </c>
      <c r="S34" s="134">
        <f t="shared" si="9"/>
        <v>-1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 ht="13">
      <c r="A35" s="7" t="s">
        <v>14</v>
      </c>
      <c r="B35" s="8"/>
      <c r="C35" s="12">
        <f t="shared" si="1"/>
        <v>100.02885879648586</v>
      </c>
      <c r="D35" s="13">
        <f t="shared" si="7"/>
        <v>83.023952801083269</v>
      </c>
      <c r="E35" s="13">
        <f t="shared" si="2"/>
        <v>75.021644097364401</v>
      </c>
      <c r="F35" s="14"/>
      <c r="G35" s="2"/>
      <c r="H35" s="8"/>
      <c r="I35" s="15">
        <f t="shared" si="0"/>
        <v>127.68143498371784</v>
      </c>
      <c r="J35" s="16">
        <f t="shared" si="3"/>
        <v>105.9755910364858</v>
      </c>
      <c r="K35" s="17">
        <f t="shared" si="4"/>
        <v>95.761076237788373</v>
      </c>
      <c r="L35" s="14"/>
      <c r="M35" s="2"/>
      <c r="N35" s="8"/>
      <c r="O35" s="13">
        <v>5</v>
      </c>
      <c r="P35" s="13">
        <f t="shared" si="5"/>
        <v>4</v>
      </c>
      <c r="Q35" s="13">
        <f t="shared" si="8"/>
        <v>3.3209581120433307</v>
      </c>
      <c r="R35" s="34">
        <f t="shared" si="6"/>
        <v>3.0008657638945762</v>
      </c>
      <c r="S35" s="134">
        <f t="shared" si="9"/>
        <v>-1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 ht="13">
      <c r="A36" s="7" t="s">
        <v>0</v>
      </c>
      <c r="B36" s="8"/>
      <c r="C36" s="12">
        <f t="shared" si="1"/>
        <v>190.13663270998336</v>
      </c>
      <c r="D36" s="13">
        <f t="shared" si="7"/>
        <v>157.81340514928618</v>
      </c>
      <c r="E36" s="13">
        <f t="shared" si="2"/>
        <v>142.60247453248752</v>
      </c>
      <c r="F36" s="14"/>
      <c r="G36" s="2"/>
      <c r="H36" s="8"/>
      <c r="I36" s="15">
        <f t="shared" si="0"/>
        <v>257.32185569043622</v>
      </c>
      <c r="J36" s="16">
        <f t="shared" si="3"/>
        <v>213.57714022306206</v>
      </c>
      <c r="K36" s="17">
        <f t="shared" si="4"/>
        <v>192.99139176782717</v>
      </c>
      <c r="L36" s="14"/>
      <c r="M36" s="2"/>
      <c r="N36" s="8"/>
      <c r="O36" s="13">
        <v>9</v>
      </c>
      <c r="P36" s="13">
        <f t="shared" si="5"/>
        <v>8</v>
      </c>
      <c r="Q36" s="13">
        <f t="shared" si="8"/>
        <v>6.3125362059714476</v>
      </c>
      <c r="R36" s="34">
        <f t="shared" si="6"/>
        <v>5.7040989812995004</v>
      </c>
      <c r="S36" s="134">
        <f t="shared" si="9"/>
        <v>-1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 ht="13">
      <c r="A37" s="7" t="s">
        <v>11</v>
      </c>
      <c r="B37" s="8"/>
      <c r="C37" s="12">
        <f t="shared" si="1"/>
        <v>165.84015597067227</v>
      </c>
      <c r="D37" s="13">
        <f t="shared" si="7"/>
        <v>137.64732945565797</v>
      </c>
      <c r="E37" s="13">
        <f t="shared" si="2"/>
        <v>124.3801169780042</v>
      </c>
      <c r="F37" s="14"/>
      <c r="G37" s="2"/>
      <c r="H37" s="8"/>
      <c r="I37" s="15">
        <f t="shared" si="0"/>
        <v>232.62354245340529</v>
      </c>
      <c r="J37" s="16">
        <f t="shared" si="3"/>
        <v>193.07754023632637</v>
      </c>
      <c r="K37" s="17">
        <f t="shared" si="4"/>
        <v>174.46765684005396</v>
      </c>
      <c r="L37" s="14"/>
      <c r="M37" s="2"/>
      <c r="N37" s="8"/>
      <c r="O37" s="13">
        <v>8</v>
      </c>
      <c r="P37" s="13">
        <f t="shared" si="5"/>
        <v>7</v>
      </c>
      <c r="Q37" s="13">
        <f t="shared" si="8"/>
        <v>5.5058931782263185</v>
      </c>
      <c r="R37" s="34">
        <f t="shared" si="6"/>
        <v>4.9752046791201678</v>
      </c>
      <c r="S37" s="134">
        <f t="shared" si="9"/>
        <v>-1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 ht="13">
      <c r="A38" s="7" t="s">
        <v>12</v>
      </c>
      <c r="B38" s="8"/>
      <c r="C38" s="12">
        <f t="shared" si="1"/>
        <v>122.26649277944394</v>
      </c>
      <c r="D38" s="13">
        <f t="shared" si="7"/>
        <v>101.48118900693846</v>
      </c>
      <c r="E38" s="13">
        <f t="shared" si="2"/>
        <v>91.699869584582956</v>
      </c>
      <c r="F38" s="14"/>
      <c r="G38" s="2"/>
      <c r="H38" s="8"/>
      <c r="I38" s="15">
        <f t="shared" si="0"/>
        <v>151.26881826850794</v>
      </c>
      <c r="J38" s="16">
        <f t="shared" si="3"/>
        <v>125.55311916286159</v>
      </c>
      <c r="K38" s="17">
        <f t="shared" si="4"/>
        <v>113.45161370138095</v>
      </c>
      <c r="L38" s="14"/>
      <c r="M38" s="2"/>
      <c r="N38" s="8"/>
      <c r="O38" s="13">
        <v>6</v>
      </c>
      <c r="P38" s="13">
        <f t="shared" si="5"/>
        <v>5</v>
      </c>
      <c r="Q38" s="13">
        <f t="shared" si="8"/>
        <v>4.0592475602775382</v>
      </c>
      <c r="R38" s="34">
        <f t="shared" si="6"/>
        <v>3.6679947833833184</v>
      </c>
      <c r="S38" s="134">
        <f t="shared" si="9"/>
        <v>-1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 ht="13">
      <c r="A39" s="7" t="s">
        <v>49</v>
      </c>
      <c r="B39" s="8"/>
      <c r="C39" s="12">
        <f t="shared" si="1"/>
        <v>248.66062064543451</v>
      </c>
      <c r="D39" s="13">
        <f t="shared" si="7"/>
        <v>206.38831513571063</v>
      </c>
      <c r="E39" s="13">
        <f t="shared" si="2"/>
        <v>186.49546548407588</v>
      </c>
      <c r="F39" s="14"/>
      <c r="G39" s="2"/>
      <c r="H39" s="8"/>
      <c r="I39" s="15">
        <f t="shared" si="0"/>
        <v>337.93658942988162</v>
      </c>
      <c r="J39" s="16">
        <f t="shared" si="3"/>
        <v>280.48736922680172</v>
      </c>
      <c r="K39" s="17">
        <f t="shared" si="4"/>
        <v>253.4524420724112</v>
      </c>
      <c r="L39" s="14"/>
      <c r="M39" s="2"/>
      <c r="N39" s="8"/>
      <c r="O39" s="13">
        <v>11</v>
      </c>
      <c r="P39" s="13">
        <f t="shared" si="5"/>
        <v>10</v>
      </c>
      <c r="Q39" s="13">
        <f t="shared" si="8"/>
        <v>8.2555326054284244</v>
      </c>
      <c r="R39" s="34">
        <f t="shared" si="6"/>
        <v>7.4598186193630349</v>
      </c>
      <c r="S39" s="134">
        <f t="shared" si="9"/>
        <v>-1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 ht="13">
      <c r="A40" s="7" t="s">
        <v>21</v>
      </c>
      <c r="B40" s="8"/>
      <c r="C40" s="12">
        <f t="shared" si="1"/>
        <v>109.22251861745147</v>
      </c>
      <c r="D40" s="13">
        <f t="shared" si="7"/>
        <v>90.654690452484715</v>
      </c>
      <c r="E40" s="13">
        <f t="shared" si="2"/>
        <v>81.91688896308861</v>
      </c>
      <c r="F40" s="14"/>
      <c r="G40" s="2"/>
      <c r="H40" s="8"/>
      <c r="I40" s="15">
        <f t="shared" si="0"/>
        <v>138.82605603661514</v>
      </c>
      <c r="J40" s="16">
        <f t="shared" si="3"/>
        <v>115.22562651039057</v>
      </c>
      <c r="K40" s="17">
        <f t="shared" si="4"/>
        <v>104.11954202746136</v>
      </c>
      <c r="L40" s="14"/>
      <c r="M40" s="2"/>
      <c r="N40" s="8"/>
      <c r="O40" s="13">
        <v>5</v>
      </c>
      <c r="P40" s="13">
        <f t="shared" si="5"/>
        <v>4</v>
      </c>
      <c r="Q40" s="13">
        <f t="shared" si="8"/>
        <v>3.6261876180993884</v>
      </c>
      <c r="R40" s="34">
        <f t="shared" si="6"/>
        <v>3.2766755585235443</v>
      </c>
      <c r="S40" s="134">
        <f t="shared" si="9"/>
        <v>-1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 ht="13">
      <c r="A41" s="7" t="s">
        <v>17</v>
      </c>
      <c r="B41" s="8"/>
      <c r="C41" s="12">
        <f t="shared" si="1"/>
        <v>186.96340979940862</v>
      </c>
      <c r="D41" s="13">
        <f t="shared" si="7"/>
        <v>155.17963013350914</v>
      </c>
      <c r="E41" s="13">
        <f t="shared" si="2"/>
        <v>140.22255734955647</v>
      </c>
      <c r="F41" s="14"/>
      <c r="G41" s="2"/>
      <c r="H41" s="8"/>
      <c r="I41" s="15">
        <f t="shared" si="0"/>
        <v>278.56937635263279</v>
      </c>
      <c r="J41" s="16">
        <f t="shared" si="3"/>
        <v>231.2125823726852</v>
      </c>
      <c r="K41" s="17">
        <f t="shared" si="4"/>
        <v>208.92703226447458</v>
      </c>
      <c r="L41" s="14"/>
      <c r="M41" s="2"/>
      <c r="N41" s="8"/>
      <c r="O41" s="13">
        <v>9</v>
      </c>
      <c r="P41" s="13">
        <f t="shared" si="5"/>
        <v>7</v>
      </c>
      <c r="Q41" s="13">
        <f t="shared" si="8"/>
        <v>6.2071852053403651</v>
      </c>
      <c r="R41" s="34">
        <f t="shared" si="6"/>
        <v>5.6089022939822586</v>
      </c>
      <c r="S41" s="134">
        <f t="shared" si="9"/>
        <v>-2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 ht="13">
      <c r="A42" s="7" t="s">
        <v>16</v>
      </c>
      <c r="B42" s="8"/>
      <c r="C42" s="12">
        <f t="shared" si="1"/>
        <v>60.037443672694579</v>
      </c>
      <c r="D42" s="13">
        <f t="shared" si="7"/>
        <v>49.831078248336496</v>
      </c>
      <c r="E42" s="13">
        <f t="shared" si="2"/>
        <v>45.028082754520938</v>
      </c>
      <c r="F42" s="14"/>
      <c r="G42" s="2"/>
      <c r="H42" s="8"/>
      <c r="I42" s="15">
        <f t="shared" si="0"/>
        <v>73.591345442630796</v>
      </c>
      <c r="J42" s="16">
        <f t="shared" si="3"/>
        <v>61.080816717383556</v>
      </c>
      <c r="K42" s="17">
        <f t="shared" si="4"/>
        <v>55.193509081973097</v>
      </c>
      <c r="L42" s="14"/>
      <c r="M42" s="2"/>
      <c r="N42" s="8"/>
      <c r="O42" s="13">
        <v>3</v>
      </c>
      <c r="P42" s="13">
        <f t="shared" si="5"/>
        <v>2</v>
      </c>
      <c r="Q42" s="13">
        <f t="shared" si="8"/>
        <v>1.9932431299334599</v>
      </c>
      <c r="R42" s="34">
        <f t="shared" si="6"/>
        <v>1.8011233101808375</v>
      </c>
      <c r="S42" s="134">
        <f t="shared" si="9"/>
        <v>-1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 ht="13">
      <c r="A43" s="7" t="s">
        <v>50</v>
      </c>
      <c r="B43" s="8"/>
      <c r="C43" s="12">
        <f t="shared" si="1"/>
        <v>205.2668748034196</v>
      </c>
      <c r="D43" s="13">
        <f t="shared" si="7"/>
        <v>170.37150608683825</v>
      </c>
      <c r="E43" s="13">
        <f t="shared" si="2"/>
        <v>153.9501561025647</v>
      </c>
      <c r="F43" s="14"/>
      <c r="G43" s="2"/>
      <c r="H43" s="8"/>
      <c r="I43" s="15">
        <f t="shared" si="0"/>
        <v>264.7353899621304</v>
      </c>
      <c r="J43" s="16">
        <f t="shared" si="3"/>
        <v>219.73037366856823</v>
      </c>
      <c r="K43" s="17">
        <f t="shared" si="4"/>
        <v>198.5515424715978</v>
      </c>
      <c r="L43" s="14"/>
      <c r="M43" s="2"/>
      <c r="N43" s="8"/>
      <c r="O43" s="13">
        <v>9</v>
      </c>
      <c r="P43" s="13">
        <f t="shared" si="5"/>
        <v>8</v>
      </c>
      <c r="Q43" s="13">
        <f t="shared" si="8"/>
        <v>6.8148602434735297</v>
      </c>
      <c r="R43" s="34">
        <f t="shared" si="6"/>
        <v>6.1580062441025882</v>
      </c>
      <c r="S43" s="134">
        <f t="shared" si="9"/>
        <v>-1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 ht="13">
      <c r="A44" s="7" t="s">
        <v>20</v>
      </c>
      <c r="B44" s="8"/>
      <c r="C44" s="12">
        <f t="shared" si="1"/>
        <v>97.764461566596239</v>
      </c>
      <c r="D44" s="13">
        <f t="shared" si="7"/>
        <v>81.144503100274875</v>
      </c>
      <c r="E44" s="13">
        <f t="shared" si="2"/>
        <v>73.323346174947176</v>
      </c>
      <c r="F44" s="14"/>
      <c r="G44" s="2"/>
      <c r="H44" s="8"/>
      <c r="I44" s="15">
        <f t="shared" si="0"/>
        <v>134.72854339238805</v>
      </c>
      <c r="J44" s="16">
        <f t="shared" si="3"/>
        <v>111.82469101568208</v>
      </c>
      <c r="K44" s="17">
        <f t="shared" si="4"/>
        <v>101.04640754429104</v>
      </c>
      <c r="L44" s="14"/>
      <c r="M44" s="2"/>
      <c r="N44" s="8"/>
      <c r="O44" s="13">
        <v>5</v>
      </c>
      <c r="P44" s="13">
        <f t="shared" si="5"/>
        <v>4</v>
      </c>
      <c r="Q44" s="13">
        <f t="shared" si="8"/>
        <v>3.2457801240109951</v>
      </c>
      <c r="R44" s="34">
        <f t="shared" si="6"/>
        <v>2.9329338469978872</v>
      </c>
      <c r="S44" s="134">
        <f t="shared" si="9"/>
        <v>-1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 ht="13">
      <c r="A45" s="7" t="s">
        <v>19</v>
      </c>
      <c r="B45" s="8"/>
      <c r="C45" s="12">
        <f t="shared" si="1"/>
        <v>84.141291619720022</v>
      </c>
      <c r="D45" s="13">
        <f t="shared" si="7"/>
        <v>69.837272044367609</v>
      </c>
      <c r="E45" s="13">
        <f t="shared" si="2"/>
        <v>63.105968714790016</v>
      </c>
      <c r="F45" s="14"/>
      <c r="G45" s="2"/>
      <c r="H45" s="8"/>
      <c r="I45" s="15">
        <f t="shared" si="0"/>
        <v>105.59773570052397</v>
      </c>
      <c r="J45" s="16">
        <f t="shared" si="3"/>
        <v>87.646120631434897</v>
      </c>
      <c r="K45" s="17">
        <f t="shared" si="4"/>
        <v>79.198301775392977</v>
      </c>
      <c r="L45" s="14"/>
      <c r="M45" s="2"/>
      <c r="N45" s="8"/>
      <c r="O45" s="13">
        <v>4</v>
      </c>
      <c r="P45" s="13">
        <f t="shared" si="5"/>
        <v>3</v>
      </c>
      <c r="Q45" s="13">
        <f t="shared" si="8"/>
        <v>2.7934908817747042</v>
      </c>
      <c r="R45" s="34">
        <f t="shared" si="6"/>
        <v>2.5242387485916007</v>
      </c>
      <c r="S45" s="134">
        <f t="shared" si="9"/>
        <v>-1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 ht="13">
      <c r="A46" s="7" t="s">
        <v>51</v>
      </c>
      <c r="B46" s="8"/>
      <c r="C46" s="12">
        <f t="shared" si="1"/>
        <v>127.54170199603395</v>
      </c>
      <c r="D46" s="13">
        <f t="shared" si="7"/>
        <v>105.85961265670818</v>
      </c>
      <c r="E46" s="13">
        <f t="shared" si="2"/>
        <v>95.656276497025459</v>
      </c>
      <c r="F46" s="14"/>
      <c r="G46" s="2"/>
      <c r="H46" s="8"/>
      <c r="I46" s="15">
        <f t="shared" si="0"/>
        <v>155.85939317344278</v>
      </c>
      <c r="J46" s="16">
        <f t="shared" si="3"/>
        <v>129.36329633395749</v>
      </c>
      <c r="K46" s="17">
        <f t="shared" si="4"/>
        <v>116.89454488008209</v>
      </c>
      <c r="L46" s="14"/>
      <c r="M46" s="2"/>
      <c r="N46" s="8"/>
      <c r="O46" s="13">
        <v>6</v>
      </c>
      <c r="P46" s="13">
        <f t="shared" si="5"/>
        <v>5</v>
      </c>
      <c r="Q46" s="13">
        <f t="shared" si="8"/>
        <v>4.2343845062683272</v>
      </c>
      <c r="R46" s="34">
        <f t="shared" si="6"/>
        <v>3.8262510598810184</v>
      </c>
      <c r="S46" s="134">
        <f t="shared" si="9"/>
        <v>-1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 ht="13">
      <c r="A47" s="7" t="s">
        <v>56</v>
      </c>
      <c r="B47" s="8"/>
      <c r="C47" s="12">
        <f t="shared" si="1"/>
        <v>138.18263985581501</v>
      </c>
      <c r="D47" s="13">
        <f t="shared" si="7"/>
        <v>114.69159108032646</v>
      </c>
      <c r="E47" s="13">
        <f t="shared" si="2"/>
        <v>103.63697989186126</v>
      </c>
      <c r="F47" s="14"/>
      <c r="G47" s="2"/>
      <c r="H47" s="8"/>
      <c r="I47" s="15">
        <f t="shared" si="0"/>
        <v>177.45012612002523</v>
      </c>
      <c r="J47" s="16">
        <f t="shared" si="3"/>
        <v>147.28360467962094</v>
      </c>
      <c r="K47" s="17">
        <f t="shared" si="4"/>
        <v>133.08759459001891</v>
      </c>
      <c r="L47" s="14"/>
      <c r="M47" s="2"/>
      <c r="N47" s="8"/>
      <c r="O47" s="13">
        <v>6</v>
      </c>
      <c r="P47" s="13">
        <f t="shared" si="5"/>
        <v>6</v>
      </c>
      <c r="Q47" s="13">
        <f t="shared" si="8"/>
        <v>4.5876636432130589</v>
      </c>
      <c r="R47" s="34">
        <f t="shared" si="6"/>
        <v>4.1454791956744508</v>
      </c>
      <c r="S47" s="134">
        <f t="shared" si="9"/>
        <v>0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 ht="13">
      <c r="A48" s="7" t="s">
        <v>33</v>
      </c>
      <c r="B48" s="8"/>
      <c r="C48" s="12">
        <f t="shared" ref="C48:C71" si="10">$E$9*((AA48*W48)/(Z48*2*AC48))+$E$10*((AA48*X48+AB48*Y48))/(Z48*2*AC48)</f>
        <v>78.338002018256887</v>
      </c>
      <c r="D48" s="13">
        <f t="shared" si="7"/>
        <v>65.020541675153211</v>
      </c>
      <c r="E48" s="13">
        <f t="shared" ref="E48:E71" si="11">C48*$L$9</f>
        <v>58.753501513692669</v>
      </c>
      <c r="F48" s="14"/>
      <c r="G48" s="2"/>
      <c r="H48" s="8"/>
      <c r="I48" s="15">
        <f t="shared" ref="I48:I71" si="12">C48*AD48</f>
        <v>103.97884141612712</v>
      </c>
      <c r="J48" s="16">
        <f t="shared" si="3"/>
        <v>86.302438375385506</v>
      </c>
      <c r="K48" s="17">
        <f t="shared" ref="K48:K71" si="13">I48*$L$9</f>
        <v>77.984131062095344</v>
      </c>
      <c r="L48" s="14"/>
      <c r="M48" s="2"/>
      <c r="N48" s="8"/>
      <c r="O48" s="13">
        <v>4</v>
      </c>
      <c r="P48" s="13">
        <f t="shared" si="5"/>
        <v>3</v>
      </c>
      <c r="Q48" s="13">
        <f t="shared" si="8"/>
        <v>2.6008216670061284</v>
      </c>
      <c r="R48" s="34">
        <f t="shared" si="6"/>
        <v>2.350140060547707</v>
      </c>
      <c r="S48" s="134">
        <f t="shared" si="9"/>
        <v>-1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 ht="13">
      <c r="A49" s="7" t="s">
        <v>41</v>
      </c>
      <c r="B49" s="8"/>
      <c r="C49" s="12">
        <f t="shared" si="10"/>
        <v>311.04629791650149</v>
      </c>
      <c r="D49" s="13">
        <f t="shared" si="7"/>
        <v>258.16842727069621</v>
      </c>
      <c r="E49" s="13">
        <f t="shared" si="11"/>
        <v>233.2847234373761</v>
      </c>
      <c r="F49" s="14"/>
      <c r="G49" s="2"/>
      <c r="H49" s="8"/>
      <c r="I49" s="15">
        <f t="shared" si="12"/>
        <v>449.87156340235038</v>
      </c>
      <c r="J49" s="16">
        <f t="shared" si="3"/>
        <v>373.39339762395082</v>
      </c>
      <c r="K49" s="17">
        <f t="shared" si="13"/>
        <v>337.40367255176278</v>
      </c>
      <c r="L49" s="14"/>
      <c r="M49" s="2"/>
      <c r="N49" s="8"/>
      <c r="O49" s="13">
        <v>14</v>
      </c>
      <c r="P49" s="13">
        <f t="shared" si="5"/>
        <v>12</v>
      </c>
      <c r="Q49" s="13">
        <f t="shared" ref="Q49:Q71" si="14">D49/25</f>
        <v>10.326737090827848</v>
      </c>
      <c r="R49" s="34">
        <f t="shared" ref="R49:R71" si="15">E49/25</f>
        <v>9.3313889374950438</v>
      </c>
      <c r="S49" s="134">
        <f t="shared" si="9"/>
        <v>-2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 ht="13">
      <c r="A50" s="7" t="s">
        <v>39</v>
      </c>
      <c r="B50" s="8"/>
      <c r="C50" s="12">
        <f t="shared" si="10"/>
        <v>263.96511713144986</v>
      </c>
      <c r="D50" s="13">
        <f t="shared" si="7"/>
        <v>219.09104721910336</v>
      </c>
      <c r="E50" s="13">
        <f t="shared" si="11"/>
        <v>197.97383784858738</v>
      </c>
      <c r="F50" s="14"/>
      <c r="G50" s="2"/>
      <c r="H50" s="8"/>
      <c r="I50" s="15">
        <f t="shared" si="12"/>
        <v>389.25499130498275</v>
      </c>
      <c r="J50" s="16">
        <f t="shared" si="3"/>
        <v>323.08164278313569</v>
      </c>
      <c r="K50" s="17">
        <f t="shared" si="13"/>
        <v>291.94124347873708</v>
      </c>
      <c r="L50" s="14"/>
      <c r="M50" s="2"/>
      <c r="N50" s="8"/>
      <c r="O50" s="13">
        <v>12</v>
      </c>
      <c r="P50" s="13">
        <f t="shared" si="5"/>
        <v>11</v>
      </c>
      <c r="Q50" s="13">
        <f t="shared" si="14"/>
        <v>8.7636418887641341</v>
      </c>
      <c r="R50" s="34">
        <f t="shared" si="15"/>
        <v>7.918953513943495</v>
      </c>
      <c r="S50" s="134">
        <f t="shared" si="9"/>
        <v>-1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 ht="13">
      <c r="A51" s="7" t="s">
        <v>40</v>
      </c>
      <c r="B51" s="8"/>
      <c r="C51" s="12">
        <f t="shared" si="10"/>
        <v>304.08657201495714</v>
      </c>
      <c r="D51" s="13">
        <f t="shared" si="7"/>
        <v>252.3918547724144</v>
      </c>
      <c r="E51" s="13">
        <f t="shared" si="11"/>
        <v>228.06492901121786</v>
      </c>
      <c r="F51" s="14"/>
      <c r="G51" s="2"/>
      <c r="H51" s="8"/>
      <c r="I51" s="15">
        <f t="shared" si="12"/>
        <v>448.64301732670879</v>
      </c>
      <c r="J51" s="16">
        <f t="shared" si="3"/>
        <v>372.3737043811683</v>
      </c>
      <c r="K51" s="17">
        <f t="shared" si="13"/>
        <v>336.48226299503159</v>
      </c>
      <c r="L51" s="14"/>
      <c r="M51" s="2"/>
      <c r="N51" s="8"/>
      <c r="O51" s="13">
        <v>14</v>
      </c>
      <c r="P51" s="13">
        <f t="shared" si="5"/>
        <v>12</v>
      </c>
      <c r="Q51" s="13">
        <f t="shared" si="14"/>
        <v>10.095674190896576</v>
      </c>
      <c r="R51" s="34">
        <f t="shared" si="15"/>
        <v>9.1225971604487146</v>
      </c>
      <c r="S51" s="134">
        <f t="shared" si="9"/>
        <v>-2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 ht="13">
      <c r="A52" s="7" t="s">
        <v>27</v>
      </c>
      <c r="B52" s="8"/>
      <c r="C52" s="12">
        <f t="shared" si="10"/>
        <v>342.82788971435457</v>
      </c>
      <c r="D52" s="13">
        <f t="shared" si="7"/>
        <v>284.54714846291427</v>
      </c>
      <c r="E52" s="13">
        <f t="shared" si="11"/>
        <v>257.12091728576593</v>
      </c>
      <c r="F52" s="14"/>
      <c r="G52" s="2"/>
      <c r="H52" s="8"/>
      <c r="I52" s="15">
        <f t="shared" si="12"/>
        <v>426.06981730058033</v>
      </c>
      <c r="J52" s="16">
        <f t="shared" si="3"/>
        <v>353.63794835948164</v>
      </c>
      <c r="K52" s="17">
        <f t="shared" si="13"/>
        <v>319.55236297543524</v>
      </c>
      <c r="L52" s="14"/>
      <c r="M52" s="2"/>
      <c r="N52" s="8"/>
      <c r="O52" s="13">
        <v>16</v>
      </c>
      <c r="P52" s="13">
        <f t="shared" si="5"/>
        <v>14</v>
      </c>
      <c r="Q52" s="13">
        <f t="shared" si="14"/>
        <v>11.38188593851657</v>
      </c>
      <c r="R52" s="34">
        <f t="shared" si="15"/>
        <v>10.284836691430638</v>
      </c>
      <c r="S52" s="134">
        <f t="shared" si="9"/>
        <v>-2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 ht="13">
      <c r="A53" s="7" t="s">
        <v>26</v>
      </c>
      <c r="B53" s="8"/>
      <c r="C53" s="12">
        <f t="shared" si="10"/>
        <v>233.13477113057323</v>
      </c>
      <c r="D53" s="13">
        <f t="shared" si="7"/>
        <v>193.50186003837578</v>
      </c>
      <c r="E53" s="13">
        <f t="shared" si="11"/>
        <v>174.85107834792993</v>
      </c>
      <c r="F53" s="14"/>
      <c r="G53" s="2"/>
      <c r="H53" s="8"/>
      <c r="I53" s="15">
        <f t="shared" si="12"/>
        <v>337.77658975715917</v>
      </c>
      <c r="J53" s="16">
        <f t="shared" si="3"/>
        <v>280.35456949844212</v>
      </c>
      <c r="K53" s="17">
        <f t="shared" si="13"/>
        <v>253.33244231786938</v>
      </c>
      <c r="L53" s="14"/>
      <c r="M53" s="2"/>
      <c r="N53" s="8"/>
      <c r="O53" s="13">
        <v>11</v>
      </c>
      <c r="P53" s="13">
        <f t="shared" si="5"/>
        <v>9</v>
      </c>
      <c r="Q53" s="13">
        <f t="shared" si="14"/>
        <v>7.7400744015350309</v>
      </c>
      <c r="R53" s="34">
        <f t="shared" si="15"/>
        <v>6.9940431339171969</v>
      </c>
      <c r="S53" s="134">
        <f t="shared" si="9"/>
        <v>-2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 ht="13">
      <c r="A54" s="7" t="s">
        <v>9</v>
      </c>
      <c r="B54" s="8"/>
      <c r="C54" s="12">
        <f t="shared" si="10"/>
        <v>175.65579355619928</v>
      </c>
      <c r="D54" s="13">
        <f t="shared" si="7"/>
        <v>145.79430865164539</v>
      </c>
      <c r="E54" s="13">
        <f t="shared" si="11"/>
        <v>131.74184516714945</v>
      </c>
      <c r="F54" s="14"/>
      <c r="G54" s="2"/>
      <c r="H54" s="8"/>
      <c r="I54" s="15">
        <f t="shared" si="12"/>
        <v>274.23063979760207</v>
      </c>
      <c r="J54" s="16">
        <f t="shared" si="3"/>
        <v>227.6114310320097</v>
      </c>
      <c r="K54" s="17">
        <f t="shared" si="13"/>
        <v>205.67297984820155</v>
      </c>
      <c r="L54" s="14"/>
      <c r="M54" s="2"/>
      <c r="N54" s="8"/>
      <c r="O54" s="13">
        <v>8</v>
      </c>
      <c r="P54" s="13">
        <f t="shared" si="5"/>
        <v>7</v>
      </c>
      <c r="Q54" s="13">
        <f t="shared" si="14"/>
        <v>5.831772346065816</v>
      </c>
      <c r="R54" s="34">
        <f t="shared" si="15"/>
        <v>5.2696738066859776</v>
      </c>
      <c r="S54" s="134">
        <f t="shared" si="9"/>
        <v>-1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 ht="13">
      <c r="A55" s="7" t="s">
        <v>28</v>
      </c>
      <c r="B55" s="8"/>
      <c r="C55" s="12">
        <f t="shared" si="10"/>
        <v>319.13634724783537</v>
      </c>
      <c r="D55" s="13">
        <f t="shared" si="7"/>
        <v>264.88316821570334</v>
      </c>
      <c r="E55" s="13">
        <f t="shared" si="11"/>
        <v>239.35226043587653</v>
      </c>
      <c r="F55" s="14"/>
      <c r="G55" s="2"/>
      <c r="H55" s="8"/>
      <c r="I55" s="15">
        <f t="shared" si="12"/>
        <v>408.66964279961542</v>
      </c>
      <c r="J55" s="16">
        <f t="shared" si="3"/>
        <v>339.19580352368075</v>
      </c>
      <c r="K55" s="17">
        <f t="shared" si="13"/>
        <v>306.50223209971159</v>
      </c>
      <c r="L55" s="14"/>
      <c r="M55" s="2"/>
      <c r="N55" s="8"/>
      <c r="O55" s="13">
        <v>15</v>
      </c>
      <c r="P55" s="13">
        <f t="shared" si="5"/>
        <v>13</v>
      </c>
      <c r="Q55" s="13">
        <f t="shared" si="14"/>
        <v>10.595326728628134</v>
      </c>
      <c r="R55" s="34">
        <f t="shared" si="15"/>
        <v>9.5740904174350607</v>
      </c>
      <c r="S55" s="134">
        <f t="shared" si="9"/>
        <v>-2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 ht="13">
      <c r="A56" s="7" t="s">
        <v>18</v>
      </c>
      <c r="B56" s="8"/>
      <c r="C56" s="12">
        <f t="shared" si="10"/>
        <v>338.51236588317761</v>
      </c>
      <c r="D56" s="13">
        <f t="shared" si="7"/>
        <v>280.96526368303739</v>
      </c>
      <c r="E56" s="13">
        <f t="shared" si="11"/>
        <v>253.88427441238321</v>
      </c>
      <c r="F56" s="14"/>
      <c r="G56" s="2"/>
      <c r="H56" s="8"/>
      <c r="I56" s="15">
        <f t="shared" si="12"/>
        <v>440.83027179637452</v>
      </c>
      <c r="J56" s="16">
        <f t="shared" si="3"/>
        <v>365.88912559099083</v>
      </c>
      <c r="K56" s="17">
        <f t="shared" si="13"/>
        <v>330.62270384728089</v>
      </c>
      <c r="L56" s="14"/>
      <c r="M56" s="2"/>
      <c r="N56" s="8"/>
      <c r="O56" s="13">
        <v>16</v>
      </c>
      <c r="P56" s="13">
        <f t="shared" si="5"/>
        <v>14</v>
      </c>
      <c r="Q56" s="13">
        <f t="shared" si="14"/>
        <v>11.238610547321496</v>
      </c>
      <c r="R56" s="34">
        <f t="shared" si="15"/>
        <v>10.155370976495329</v>
      </c>
      <c r="S56" s="134">
        <f t="shared" si="9"/>
        <v>-2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 ht="13">
      <c r="A57" s="7" t="s">
        <v>25</v>
      </c>
      <c r="B57" s="8"/>
      <c r="C57" s="12">
        <f t="shared" si="10"/>
        <v>195.55270911147559</v>
      </c>
      <c r="D57" s="13">
        <f t="shared" si="7"/>
        <v>162.30874856252473</v>
      </c>
      <c r="E57" s="13">
        <f t="shared" si="11"/>
        <v>146.6645318336067</v>
      </c>
      <c r="F57" s="14"/>
      <c r="G57" s="2"/>
      <c r="H57" s="8"/>
      <c r="I57" s="15">
        <f t="shared" si="12"/>
        <v>286.93934626368684</v>
      </c>
      <c r="J57" s="16">
        <f t="shared" si="3"/>
        <v>238.15965739886008</v>
      </c>
      <c r="K57" s="17">
        <f t="shared" si="13"/>
        <v>215.20450969776513</v>
      </c>
      <c r="L57" s="14"/>
      <c r="M57" s="2"/>
      <c r="N57" s="8"/>
      <c r="O57" s="13">
        <v>9</v>
      </c>
      <c r="P57" s="13">
        <f t="shared" si="5"/>
        <v>8</v>
      </c>
      <c r="Q57" s="13">
        <f t="shared" si="14"/>
        <v>6.4923499425009892</v>
      </c>
      <c r="R57" s="34">
        <f t="shared" si="15"/>
        <v>5.8665812733442682</v>
      </c>
      <c r="S57" s="134">
        <f t="shared" si="9"/>
        <v>-1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 ht="13">
      <c r="A58" s="7" t="s">
        <v>5</v>
      </c>
      <c r="B58" s="8"/>
      <c r="C58" s="12">
        <f t="shared" si="10"/>
        <v>139.36201489722276</v>
      </c>
      <c r="D58" s="13">
        <f t="shared" si="7"/>
        <v>115.67047236469489</v>
      </c>
      <c r="E58" s="13">
        <f t="shared" si="11"/>
        <v>104.52151117291707</v>
      </c>
      <c r="F58" s="14"/>
      <c r="G58" s="2"/>
      <c r="H58" s="8"/>
      <c r="I58" s="15">
        <f t="shared" si="12"/>
        <v>227.53434608350642</v>
      </c>
      <c r="J58" s="16">
        <f t="shared" si="3"/>
        <v>188.85350724931033</v>
      </c>
      <c r="K58" s="17">
        <f t="shared" si="13"/>
        <v>170.65075956262982</v>
      </c>
      <c r="L58" s="14"/>
      <c r="M58" s="2"/>
      <c r="N58" s="8"/>
      <c r="O58" s="13">
        <v>6</v>
      </c>
      <c r="P58" s="13">
        <f t="shared" si="5"/>
        <v>6</v>
      </c>
      <c r="Q58" s="13">
        <f t="shared" si="14"/>
        <v>4.6268188945877959</v>
      </c>
      <c r="R58" s="34">
        <f t="shared" si="15"/>
        <v>4.1808604469166832</v>
      </c>
      <c r="S58" s="134">
        <f t="shared" si="9"/>
        <v>0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 ht="13">
      <c r="A59" s="7" t="s">
        <v>8</v>
      </c>
      <c r="B59" s="8"/>
      <c r="C59" s="12">
        <f t="shared" si="10"/>
        <v>182.49047491495199</v>
      </c>
      <c r="D59" s="13">
        <f t="shared" si="7"/>
        <v>151.46709417941014</v>
      </c>
      <c r="E59" s="13">
        <f t="shared" si="11"/>
        <v>136.867856186214</v>
      </c>
      <c r="F59" s="14"/>
      <c r="G59" s="2"/>
      <c r="H59" s="8"/>
      <c r="I59" s="15">
        <f t="shared" si="12"/>
        <v>259.48654960170501</v>
      </c>
      <c r="J59" s="16">
        <f t="shared" si="3"/>
        <v>215.37383616941514</v>
      </c>
      <c r="K59" s="17">
        <f t="shared" si="13"/>
        <v>194.61491220127874</v>
      </c>
      <c r="L59" s="14"/>
      <c r="M59" s="2"/>
      <c r="N59" s="8"/>
      <c r="O59" s="13">
        <v>8</v>
      </c>
      <c r="P59" s="13">
        <f t="shared" si="5"/>
        <v>7</v>
      </c>
      <c r="Q59" s="13">
        <f t="shared" si="14"/>
        <v>6.0586837671764053</v>
      </c>
      <c r="R59" s="34">
        <f t="shared" si="15"/>
        <v>5.4747142474485599</v>
      </c>
      <c r="S59" s="134">
        <f t="shared" si="9"/>
        <v>-1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 ht="13">
      <c r="A60" s="7" t="s">
        <v>1</v>
      </c>
      <c r="B60" s="8"/>
      <c r="C60" s="12">
        <f t="shared" si="10"/>
        <v>119.45419676192293</v>
      </c>
      <c r="D60" s="13">
        <f t="shared" si="7"/>
        <v>99.146983312396031</v>
      </c>
      <c r="E60" s="13">
        <f t="shared" si="11"/>
        <v>89.59064757144219</v>
      </c>
      <c r="F60" s="14"/>
      <c r="G60" s="2"/>
      <c r="H60" s="8"/>
      <c r="I60" s="15">
        <f t="shared" si="12"/>
        <v>212.74086970989839</v>
      </c>
      <c r="J60" s="16">
        <f t="shared" si="3"/>
        <v>176.57492185921566</v>
      </c>
      <c r="K60" s="17">
        <f t="shared" si="13"/>
        <v>159.55565228242381</v>
      </c>
      <c r="L60" s="14"/>
      <c r="M60" s="2"/>
      <c r="N60" s="8"/>
      <c r="O60" s="13">
        <v>6</v>
      </c>
      <c r="P60" s="13">
        <f t="shared" si="5"/>
        <v>5</v>
      </c>
      <c r="Q60" s="13">
        <f t="shared" si="14"/>
        <v>3.9658793324958412</v>
      </c>
      <c r="R60" s="34">
        <f t="shared" si="15"/>
        <v>3.5836259028576878</v>
      </c>
      <c r="S60" s="134">
        <f t="shared" si="9"/>
        <v>-1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 ht="13">
      <c r="A61" s="7" t="s">
        <v>13</v>
      </c>
      <c r="B61" s="8"/>
      <c r="C61" s="12">
        <f t="shared" si="10"/>
        <v>82.786106031990741</v>
      </c>
      <c r="D61" s="13">
        <f t="shared" si="7"/>
        <v>68.712468006552314</v>
      </c>
      <c r="E61" s="13">
        <f t="shared" si="11"/>
        <v>62.089579523993052</v>
      </c>
      <c r="F61" s="14"/>
      <c r="G61" s="2"/>
      <c r="H61" s="8"/>
      <c r="I61" s="15">
        <f t="shared" si="12"/>
        <v>119.11876278578087</v>
      </c>
      <c r="J61" s="16">
        <f t="shared" si="3"/>
        <v>98.868573112198121</v>
      </c>
      <c r="K61" s="17">
        <f t="shared" si="13"/>
        <v>89.339072089335659</v>
      </c>
      <c r="L61" s="14"/>
      <c r="M61" s="2"/>
      <c r="N61" s="8"/>
      <c r="O61" s="13">
        <v>4</v>
      </c>
      <c r="P61" s="13">
        <f t="shared" si="5"/>
        <v>3</v>
      </c>
      <c r="Q61" s="13">
        <f t="shared" si="14"/>
        <v>2.7484987202620927</v>
      </c>
      <c r="R61" s="34">
        <f t="shared" si="15"/>
        <v>2.4835831809597222</v>
      </c>
      <c r="S61" s="134">
        <f t="shared" si="9"/>
        <v>-1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 ht="13">
      <c r="A62" s="7" t="s">
        <v>10</v>
      </c>
      <c r="B62" s="8"/>
      <c r="C62" s="12">
        <f t="shared" si="10"/>
        <v>205.34293308026048</v>
      </c>
      <c r="D62" s="13">
        <f t="shared" si="7"/>
        <v>170.43463445661618</v>
      </c>
      <c r="E62" s="13">
        <f t="shared" si="11"/>
        <v>154.00719981019535</v>
      </c>
      <c r="F62" s="14"/>
      <c r="G62" s="2"/>
      <c r="H62" s="8"/>
      <c r="I62" s="15">
        <f t="shared" si="12"/>
        <v>299.05604278842685</v>
      </c>
      <c r="J62" s="16">
        <f t="shared" si="3"/>
        <v>248.21651551439427</v>
      </c>
      <c r="K62" s="17">
        <f t="shared" si="13"/>
        <v>224.29203209132015</v>
      </c>
      <c r="L62" s="14"/>
      <c r="M62" s="2"/>
      <c r="N62" s="8"/>
      <c r="O62" s="13">
        <v>10</v>
      </c>
      <c r="P62" s="13">
        <f t="shared" si="5"/>
        <v>8</v>
      </c>
      <c r="Q62" s="13">
        <f t="shared" si="14"/>
        <v>6.817385378264647</v>
      </c>
      <c r="R62" s="34">
        <f t="shared" si="15"/>
        <v>6.160287992407814</v>
      </c>
      <c r="S62" s="134">
        <f t="shared" si="9"/>
        <v>-2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 ht="13">
      <c r="A63" s="7" t="s">
        <v>22</v>
      </c>
      <c r="B63" s="8"/>
      <c r="C63" s="12">
        <f t="shared" si="10"/>
        <v>29.026249117162845</v>
      </c>
      <c r="D63" s="13">
        <f t="shared" si="7"/>
        <v>24.091786767245161</v>
      </c>
      <c r="E63" s="13">
        <f t="shared" si="11"/>
        <v>21.769686837872133</v>
      </c>
      <c r="F63" s="14"/>
      <c r="G63" s="2"/>
      <c r="H63" s="8"/>
      <c r="I63" s="15">
        <f t="shared" si="12"/>
        <v>40.425180221424981</v>
      </c>
      <c r="J63" s="16">
        <f t="shared" si="3"/>
        <v>33.552899583782732</v>
      </c>
      <c r="K63" s="17">
        <f t="shared" si="13"/>
        <v>30.318885166068736</v>
      </c>
      <c r="L63" s="14"/>
      <c r="M63" s="2"/>
      <c r="N63" s="8"/>
      <c r="O63" s="13">
        <v>1</v>
      </c>
      <c r="P63" s="13">
        <f t="shared" si="5"/>
        <v>1</v>
      </c>
      <c r="Q63" s="13">
        <f t="shared" si="14"/>
        <v>0.96367147068980641</v>
      </c>
      <c r="R63" s="34">
        <f t="shared" si="15"/>
        <v>0.87078747351488528</v>
      </c>
      <c r="S63" s="134">
        <f t="shared" si="9"/>
        <v>0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 ht="13">
      <c r="A64" s="7" t="s">
        <v>23</v>
      </c>
      <c r="B64" s="8"/>
      <c r="C64" s="12">
        <f t="shared" si="10"/>
        <v>52.696203059704125</v>
      </c>
      <c r="D64" s="13">
        <f t="shared" si="7"/>
        <v>43.73784853955442</v>
      </c>
      <c r="E64" s="13">
        <f t="shared" si="11"/>
        <v>39.522152294778095</v>
      </c>
      <c r="F64" s="14"/>
      <c r="G64" s="2"/>
      <c r="H64" s="8"/>
      <c r="I64" s="15">
        <f t="shared" si="12"/>
        <v>72.7835592681039</v>
      </c>
      <c r="J64" s="16">
        <f t="shared" si="3"/>
        <v>60.410354192526235</v>
      </c>
      <c r="K64" s="17">
        <f t="shared" si="13"/>
        <v>54.587669451077929</v>
      </c>
      <c r="L64" s="14"/>
      <c r="M64" s="2"/>
      <c r="N64" s="8"/>
      <c r="O64" s="13">
        <v>2</v>
      </c>
      <c r="P64" s="13">
        <f t="shared" si="5"/>
        <v>2</v>
      </c>
      <c r="Q64" s="13">
        <f t="shared" si="14"/>
        <v>1.7495139415821768</v>
      </c>
      <c r="R64" s="34">
        <f t="shared" si="15"/>
        <v>1.5808860917911238</v>
      </c>
      <c r="S64" s="134">
        <f t="shared" si="9"/>
        <v>0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 ht="13">
      <c r="A65" s="7" t="s">
        <v>52</v>
      </c>
      <c r="B65" s="8"/>
      <c r="C65" s="12">
        <f t="shared" si="10"/>
        <v>282.94300472709136</v>
      </c>
      <c r="D65" s="13">
        <f t="shared" si="7"/>
        <v>234.84269392348583</v>
      </c>
      <c r="E65" s="13">
        <f t="shared" si="11"/>
        <v>212.20725354531851</v>
      </c>
      <c r="F65" s="14"/>
      <c r="G65" s="2"/>
      <c r="H65" s="8"/>
      <c r="I65" s="15">
        <f t="shared" si="12"/>
        <v>411.1896689481805</v>
      </c>
      <c r="J65" s="16">
        <f t="shared" si="3"/>
        <v>341.2874252269898</v>
      </c>
      <c r="K65" s="17">
        <f t="shared" si="13"/>
        <v>308.39225171113537</v>
      </c>
      <c r="L65" s="14"/>
      <c r="M65" s="2"/>
      <c r="N65" s="8"/>
      <c r="O65" s="13">
        <v>13</v>
      </c>
      <c r="P65" s="13">
        <f t="shared" si="5"/>
        <v>11</v>
      </c>
      <c r="Q65" s="13">
        <f t="shared" si="14"/>
        <v>9.3937077569394329</v>
      </c>
      <c r="R65" s="34">
        <f t="shared" si="15"/>
        <v>8.4882901418127403</v>
      </c>
      <c r="S65" s="134">
        <f t="shared" si="9"/>
        <v>-2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 ht="13">
      <c r="A66" s="7" t="s">
        <v>57</v>
      </c>
      <c r="B66" s="8"/>
      <c r="C66" s="12">
        <f t="shared" si="10"/>
        <v>146.15706710204913</v>
      </c>
      <c r="D66" s="13">
        <f t="shared" si="7"/>
        <v>121.31036569470076</v>
      </c>
      <c r="E66" s="13">
        <f t="shared" si="11"/>
        <v>109.61780032653684</v>
      </c>
      <c r="F66" s="14"/>
      <c r="G66" s="2"/>
      <c r="H66" s="8"/>
      <c r="I66" s="15">
        <f t="shared" si="12"/>
        <v>217.68859237611557</v>
      </c>
      <c r="J66" s="16">
        <f t="shared" si="3"/>
        <v>180.68153167217591</v>
      </c>
      <c r="K66" s="17">
        <f t="shared" si="13"/>
        <v>163.26644428208667</v>
      </c>
      <c r="L66" s="14"/>
      <c r="M66" s="2"/>
      <c r="N66" s="8"/>
      <c r="O66" s="13">
        <v>7</v>
      </c>
      <c r="P66" s="13">
        <f t="shared" si="5"/>
        <v>6</v>
      </c>
      <c r="Q66" s="13">
        <f t="shared" si="14"/>
        <v>4.8524146277880309</v>
      </c>
      <c r="R66" s="34">
        <f t="shared" si="15"/>
        <v>4.3847120130614732</v>
      </c>
      <c r="S66" s="134">
        <f t="shared" si="9"/>
        <v>-1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 ht="13">
      <c r="A67" s="2" t="s">
        <v>53</v>
      </c>
      <c r="B67" s="8"/>
      <c r="C67" s="12">
        <f t="shared" si="10"/>
        <v>267.18415770088768</v>
      </c>
      <c r="D67" s="13">
        <f t="shared" si="7"/>
        <v>221.76285089173678</v>
      </c>
      <c r="E67" s="13">
        <f t="shared" si="11"/>
        <v>200.38811827566576</v>
      </c>
      <c r="F67" s="14"/>
      <c r="G67" s="2"/>
      <c r="H67" s="8"/>
      <c r="I67" s="15">
        <f t="shared" si="12"/>
        <v>384.71913707407947</v>
      </c>
      <c r="J67" s="16">
        <f t="shared" si="3"/>
        <v>319.31688377148595</v>
      </c>
      <c r="K67" s="17">
        <f t="shared" si="13"/>
        <v>288.53935280555959</v>
      </c>
      <c r="L67" s="14"/>
      <c r="M67" s="2"/>
      <c r="N67" s="8"/>
      <c r="O67" s="13">
        <v>12</v>
      </c>
      <c r="P67" s="13">
        <f t="shared" si="5"/>
        <v>11</v>
      </c>
      <c r="Q67" s="13">
        <f t="shared" si="14"/>
        <v>8.8705140356694709</v>
      </c>
      <c r="R67" s="34">
        <f t="shared" si="15"/>
        <v>8.0155247310266304</v>
      </c>
      <c r="S67" s="134">
        <f t="shared" si="9"/>
        <v>-1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 ht="13">
      <c r="A68" s="2" t="s">
        <v>59</v>
      </c>
      <c r="B68" s="8"/>
      <c r="C68" s="12">
        <f t="shared" si="10"/>
        <v>355.84694286644333</v>
      </c>
      <c r="D68" s="13">
        <f t="shared" si="7"/>
        <v>295.35296257914797</v>
      </c>
      <c r="E68" s="13">
        <f t="shared" si="11"/>
        <v>266.88520714983247</v>
      </c>
      <c r="F68" s="14"/>
      <c r="G68" s="2"/>
      <c r="H68" s="8"/>
      <c r="I68" s="15">
        <f t="shared" si="12"/>
        <v>432.95865367208904</v>
      </c>
      <c r="J68" s="16">
        <f t="shared" si="3"/>
        <v>359.35568254783391</v>
      </c>
      <c r="K68" s="17">
        <f t="shared" si="13"/>
        <v>324.7189902540668</v>
      </c>
      <c r="L68" s="14"/>
      <c r="M68" s="2"/>
      <c r="N68" s="8"/>
      <c r="O68" s="13">
        <v>16</v>
      </c>
      <c r="P68" s="13">
        <f t="shared" si="5"/>
        <v>14</v>
      </c>
      <c r="Q68" s="13">
        <f t="shared" si="14"/>
        <v>11.814118503165918</v>
      </c>
      <c r="R68" s="34">
        <f t="shared" si="15"/>
        <v>10.675408285993299</v>
      </c>
      <c r="S68" s="134">
        <f t="shared" si="9"/>
        <v>-2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 ht="13">
      <c r="A69" s="2" t="s">
        <v>36</v>
      </c>
      <c r="B69" s="8"/>
      <c r="C69" s="12">
        <f t="shared" si="10"/>
        <v>388.08827087042857</v>
      </c>
      <c r="D69" s="13">
        <f t="shared" si="7"/>
        <v>322.11326482245568</v>
      </c>
      <c r="E69" s="13">
        <f t="shared" si="11"/>
        <v>291.06620315282146</v>
      </c>
      <c r="F69" s="14"/>
      <c r="G69" s="2"/>
      <c r="H69" s="8"/>
      <c r="I69" s="15">
        <f t="shared" si="12"/>
        <v>502.51543365261762</v>
      </c>
      <c r="J69" s="16">
        <f t="shared" si="3"/>
        <v>417.08780993167261</v>
      </c>
      <c r="K69" s="17">
        <f t="shared" si="13"/>
        <v>376.88657523946324</v>
      </c>
      <c r="L69" s="14"/>
      <c r="M69" s="2"/>
      <c r="N69" s="8"/>
      <c r="O69" s="13">
        <v>18</v>
      </c>
      <c r="P69" s="13">
        <f t="shared" si="5"/>
        <v>16</v>
      </c>
      <c r="Q69" s="13">
        <f t="shared" si="14"/>
        <v>12.884530592898226</v>
      </c>
      <c r="R69" s="34">
        <f t="shared" si="15"/>
        <v>11.642648126112858</v>
      </c>
      <c r="S69" s="134">
        <f t="shared" si="9"/>
        <v>-2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 ht="13">
      <c r="A70" s="7" t="s">
        <v>321</v>
      </c>
      <c r="B70" s="8"/>
      <c r="C70" s="12">
        <f t="shared" si="10"/>
        <v>255.04280700852948</v>
      </c>
      <c r="D70" s="13">
        <f t="shared" si="7"/>
        <v>211.68552981707947</v>
      </c>
      <c r="E70" s="13">
        <f t="shared" si="11"/>
        <v>191.2821052563971</v>
      </c>
      <c r="F70" s="14"/>
      <c r="G70" s="2"/>
      <c r="H70" s="8"/>
      <c r="I70" s="15">
        <f t="shared" si="12"/>
        <v>379.85162736362423</v>
      </c>
      <c r="J70" s="16">
        <f t="shared" si="3"/>
        <v>315.27685071180809</v>
      </c>
      <c r="K70" s="17">
        <f t="shared" si="13"/>
        <v>284.88872052271819</v>
      </c>
      <c r="L70" s="14"/>
      <c r="M70" s="2"/>
      <c r="N70" s="8"/>
      <c r="O70" s="13">
        <v>12</v>
      </c>
      <c r="P70" s="13">
        <f t="shared" si="5"/>
        <v>10</v>
      </c>
      <c r="Q70" s="13">
        <f t="shared" si="14"/>
        <v>8.4674211926831795</v>
      </c>
      <c r="R70" s="34">
        <f t="shared" si="15"/>
        <v>7.6512842102558842</v>
      </c>
      <c r="S70" s="134">
        <f t="shared" si="9"/>
        <v>-2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 ht="13">
      <c r="A71" s="7" t="s">
        <v>322</v>
      </c>
      <c r="B71" s="8"/>
      <c r="C71" s="12">
        <f t="shared" si="10"/>
        <v>150.29239015607004</v>
      </c>
      <c r="D71" s="13">
        <f t="shared" si="7"/>
        <v>124.74268382953812</v>
      </c>
      <c r="E71" s="13">
        <f t="shared" si="11"/>
        <v>112.71929261705253</v>
      </c>
      <c r="F71" s="14"/>
      <c r="G71" s="2"/>
      <c r="H71" s="8"/>
      <c r="I71" s="15">
        <f t="shared" si="12"/>
        <v>199.75337968032812</v>
      </c>
      <c r="J71" s="16">
        <f t="shared" si="3"/>
        <v>165.79530513467233</v>
      </c>
      <c r="K71" s="17">
        <f t="shared" si="13"/>
        <v>149.81503476024608</v>
      </c>
      <c r="L71" s="14"/>
      <c r="M71" s="2"/>
      <c r="N71" s="8"/>
      <c r="O71" s="13">
        <v>7</v>
      </c>
      <c r="P71" s="13">
        <f t="shared" si="5"/>
        <v>6</v>
      </c>
      <c r="Q71" s="13">
        <f t="shared" si="14"/>
        <v>4.989707353181525</v>
      </c>
      <c r="R71" s="34">
        <f t="shared" si="15"/>
        <v>4.5087717046821014</v>
      </c>
      <c r="S71" s="134">
        <f t="shared" si="9"/>
        <v>-1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 ht="13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 ht="13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 ht="13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 ht="13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Fcf55WFZeD5TLilTNefmDG/MXFZD67Sirpyh0tIhCawkxUtQs3fqHExeUwl9kxkjpdk7bb2yetZD33MlyT3ndQ==" saltValue="jIbb0zNvhfk9bt5A5p2X+Q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5"/>
  <cols>
    <col min="1" max="1" width="13.26953125" customWidth="1"/>
    <col min="2" max="2" width="13.7265625" customWidth="1"/>
    <col min="3" max="5" width="12.54296875" customWidth="1"/>
    <col min="6" max="6" width="12.81640625" customWidth="1"/>
    <col min="7" max="7" width="11.54296875" customWidth="1"/>
    <col min="8" max="8" width="12.1796875" customWidth="1"/>
    <col min="9" max="9" width="15.26953125" customWidth="1"/>
    <col min="10" max="10" width="14.7265625" customWidth="1"/>
    <col min="11" max="11" width="14.81640625" customWidth="1"/>
    <col min="12" max="12" width="14.26953125" customWidth="1"/>
    <col min="13" max="13" width="13.453125" customWidth="1"/>
    <col min="14" max="14" width="14.1796875" customWidth="1"/>
    <col min="15" max="15" width="10.54296875" customWidth="1"/>
    <col min="16" max="16" width="10.54296875" hidden="1" customWidth="1"/>
    <col min="19" max="19" width="11.1796875" bestFit="1" customWidth="1"/>
  </cols>
  <sheetData>
    <row r="1" spans="1:19" ht="52.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7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8"/>
      <c r="Q1" s="27" t="s">
        <v>88</v>
      </c>
      <c r="R1" s="27" t="s">
        <v>89</v>
      </c>
      <c r="S1" s="27" t="s">
        <v>90</v>
      </c>
    </row>
    <row r="2" spans="1:19" ht="25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5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50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5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7.5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5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7.5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5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50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7.5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5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62.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7.5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5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5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5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5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50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5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5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5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5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7.5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7.5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5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5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25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5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5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5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50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 ht="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50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62.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 ht="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7.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5"/>
  <cols>
    <col min="1" max="1" width="125.54296875" customWidth="1"/>
  </cols>
  <sheetData>
    <row r="3" spans="1:1" ht="38">
      <c r="A3" s="25" t="s">
        <v>331</v>
      </c>
    </row>
    <row r="4" spans="1:1">
      <c r="A4" s="25"/>
    </row>
    <row r="5" spans="1:1" ht="25">
      <c r="A5" s="24" t="s">
        <v>332</v>
      </c>
    </row>
    <row r="7" spans="1:1" ht="25.5">
      <c r="A7" s="24" t="s">
        <v>333</v>
      </c>
    </row>
    <row r="9" spans="1:1" ht="87.5">
      <c r="A9" s="24" t="s">
        <v>327</v>
      </c>
    </row>
    <row r="10" spans="1:1">
      <c r="A10" s="24"/>
    </row>
    <row r="11" spans="1:1" ht="75">
      <c r="A11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Lissette Pacheco - WWJWM</cp:lastModifiedBy>
  <cp:lastPrinted>2018-11-16T14:55:07Z</cp:lastPrinted>
  <dcterms:created xsi:type="dcterms:W3CDTF">2018-09-11T09:59:01Z</dcterms:created>
  <dcterms:modified xsi:type="dcterms:W3CDTF">2021-06-15T21:31:25Z</dcterms:modified>
</cp:coreProperties>
</file>