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13_ncr:1_{5D394526-C550-4874-86DF-3DD97CBA96E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<sst xmlns="http://schemas.openxmlformats.org/spreadsheetml/2006/main" count="454" uniqueCount="339">
  <si>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</si>
  <si>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</si>
  <si>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</si>
  <si>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</si>
  <si>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</si>
  <si>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</si>
  <si>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</si>
  <si>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</si>
  <si>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</si>
  <si>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</si>
  <si>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</si>
  <si>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</si>
  <si>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</si>
  <si>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</si>
  <si>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</si>
  <si>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</si>
  <si>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</si>
  <si>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</si>
  <si>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</si>
  <si>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</si>
  <si>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</si>
  <si>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</si>
  <si>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</si>
  <si>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</si>
  <si>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</si>
  <si>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</si>
  <si>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</si>
  <si>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</si>
  <si>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</si>
  <si>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</si>
  <si>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</si>
  <si>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</si>
  <si>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</si>
  <si>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</si>
  <si>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</si>
  <si>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</si>
  <si>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</si>
  <si>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</si>
  <si>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</si>
  <si>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</si>
  <si>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</si>
  <si>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</si>
  <si>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</si>
  <si>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</si>
  <si>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</si>
  <si>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</si>
  <si>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</si>
  <si>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</si>
  <si>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</si>
  <si>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</si>
  <si>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</si>
  <si>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</si>
  <si>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</si>
  <si>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</si>
  <si>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</si>
  <si>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</si>
  <si>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</si>
  <si>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</si>
  <si>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</si>
  <si>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</si>
  <si>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</si>
  <si>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</si>
  <si>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</si>
  <si>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</si>
  <si>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</si>
  <si>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</si>
  <si>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</si>
  <si>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</si>
  <si>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</si>
  <si>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</si>
  <si>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</si>
  <si>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</si>
  <si>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</si>
  <si>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 xml:space="preserve">In the course of the second half of 2019, but not later than January 2020 the IFO 380 will be replaced with an Index displaying the Bunker Price for Fuel with a sulfur content of 0,5% or below. The exact date for this adjustment has not been defined yet and will also depend on general market development. </t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</si>
  <si>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IFO 380 (3,5% Sulfur content). Blue World Line will treat the Low Sulfur surcharge for Emission Control Areas (Europe, Americas, China, Taiwan, Hong Kong) independently and it will be displayed as a separate surcharge.</t>
    </r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</si>
  <si>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IFO380 (location is trade specific) price. Blue World Line reserves the right to provide an adjustment on a monthly or shorter basis.</t>
    </r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</si>
  <si>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</si>
  <si>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</si>
  <si>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</si>
  <si>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</si>
  <si>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</si>
  <si>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</si>
  <si>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</si>
  <si>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</si>
  <si>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</si>
  <si>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</si>
  <si>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</si>
  <si>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</si>
  <si>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</si>
  <si>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</si>
  <si>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</si>
  <si>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</si>
  <si>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</si>
  <si>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</si>
  <si>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</si>
  <si>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</si>
  <si>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</si>
  <si>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</si>
  <si>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</si>
  <si>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</si>
  <si>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</si>
  <si>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</si>
  <si>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</si>
  <si>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</si>
  <si>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</si>
  <si>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</si>
  <si>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</si>
  <si>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</si>
  <si>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</si>
  <si>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</si>
  <si>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</si>
  <si>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</si>
  <si>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</si>
  <si>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</si>
  <si>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</si>
  <si>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</si>
  <si>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</si>
  <si>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</si>
  <si>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</si>
  <si>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</si>
  <si>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</si>
  <si>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</si>
  <si>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</si>
  <si>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</si>
  <si>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</si>
  <si>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</si>
  <si>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</si>
  <si>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</si>
  <si>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</si>
  <si>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</si>
  <si>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</si>
  <si>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</si>
  <si>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</si>
  <si>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</si>
  <si>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</si>
  <si>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</si>
  <si>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</si>
  <si>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</si>
  <si>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</si>
  <si>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</si>
  <si>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</si>
  <si>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</si>
  <si>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</si>
  <si>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</si>
  <si>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</si>
  <si>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</si>
  <si>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</si>
  <si>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</si>
  <si>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</si>
  <si>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</si>
  <si>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</si>
  <si>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</si>
  <si>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</si>
  <si>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</si>
  <si>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</si>
  <si>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</si>
  <si>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</si>
  <si>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</si>
  <si>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</si>
  <si>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</si>
  <si>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</si>
  <si>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</si>
  <si>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</si>
  <si>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</si>
  <si>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</si>
  <si>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</si>
  <si>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</si>
  <si>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</si>
  <si>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</si>
  <si>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</si>
  <si>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</si>
  <si>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</si>
  <si>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</si>
  <si>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</si>
  <si>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</si>
  <si>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</si>
  <si>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</si>
  <si>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</si>
  <si>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</si>
  <si>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</si>
  <si>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</si>
  <si>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</si>
  <si>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</si>
  <si>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</si>
  <si>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</si>
  <si>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</si>
  <si>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</si>
  <si>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</si>
  <si>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</si>
  <si>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</si>
  <si>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</si>
  <si>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</si>
  <si>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</si>
  <si>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</si>
  <si>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</si>
  <si>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</si>
  <si>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</si>
  <si>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</si>
  <si>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</si>
  <si>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</si>
  <si>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</si>
  <si>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</si>
  <si>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</si>
  <si>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</si>
  <si>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</si>
  <si>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</si>
  <si>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</si>
  <si>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</si>
  <si>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</si>
  <si>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</si>
  <si>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</si>
  <si>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</si>
  <si>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</si>
  <si>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</si>
  <si>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</si>
  <si>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</si>
  <si>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</si>
  <si>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</si>
  <si>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</si>
  <si>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</si>
  <si>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</si>
  <si>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</si>
  <si>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</si>
  <si>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</si>
  <si>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</si>
  <si>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</si>
  <si>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</si>
  <si>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</si>
  <si>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</si>
  <si>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</si>
  <si>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</si>
  <si>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</si>
  <si>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</si>
  <si>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</si>
  <si>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</si>
  <si>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</si>
  <si>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</si>
  <si>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</si>
  <si>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</si>
  <si>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</si>
  <si>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</si>
  <si>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</si>
  <si>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</si>
  <si>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</si>
  <si>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</si>
  <si>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</si>
  <si>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</si>
  <si>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</si>
  <si>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</si>
  <si>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</si>
  <si>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</si>
  <si>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</si>
  <si>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</si>
  <si>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</si>
  <si>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</si>
  <si>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</si>
  <si>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</si>
  <si>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</si>
  <si>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</si>
  <si>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</si>
  <si>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</si>
  <si>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</si>
  <si>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</si>
  <si>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</si>
  <si>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</si>
  <si>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</si>
  <si>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</si>
  <si>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</si>
  <si>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</si>
  <si>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</si>
  <si>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</si>
  <si>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</si>
  <si>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</si>
  <si>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</si>
  <si>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</si>
  <si>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</si>
  <si>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</si>
  <si>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</si>
  <si>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</si>
  <si>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</si>
  <si>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</si>
  <si>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</si>
  <si>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</si>
  <si>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</si>
  <si>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</si>
  <si>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</si>
  <si>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</si>
  <si>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</si>
  <si>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</si>
  <si>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</si>
  <si>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</si>
  <si>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</si>
  <si>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</si>
  <si>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</si>
  <si>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</si>
  <si>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</si>
  <si>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</si>
  <si>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</si>
  <si>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</si>
  <si>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</si>
  <si>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</si>
  <si>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</si>
  <si>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</si>
  <si>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</si>
  <si>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</si>
  <si>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</si>
  <si>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</si>
  <si>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</si>
  <si>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</si>
  <si>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</si>
  <si>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</si>
  <si>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</si>
  <si>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</si>
  <si>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</si>
  <si>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</si>
  <si>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</si>
  <si>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</si>
  <si>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</si>
  <si>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</si>
  <si>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</si>
  <si>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</si>
  <si>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</si>
  <si>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</si>
  <si>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</si>
  <si>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</si>
  <si>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</si>
  <si>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</si>
  <si>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</si>
  <si>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</si>
  <si>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</si>
  <si>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</si>
  <si>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</si>
  <si>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</si>
  <si>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</si>
  <si>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June 01, 2020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</si>
  <si>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as of June 01, 2020</t>
    </r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</si>
  <si>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May 26 - August 26 2020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</si>
  <si>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  October 1, 2020 until further notice</t>
    </r>
  </si>
  <si>
    <t xml:space="preserve">BAF Q4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</si>
</sst>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32" sqref="AF32"/>
    </sheetView>
  </sheetViews>
  <sheetFormatPr defaultColWidth="9.1796875" defaultRowHeight="12.5"/>
  <cols>
    <col min="1" max="1" width="77" style="41" customWidth="1"/>
    <col min="2" max="2" width="1.453125" style="41" customWidth="1"/>
    <col min="3" max="4" width="10.81640625" style="104" customWidth="1"/>
    <col min="5" max="5" width="11.26953125" style="104" customWidth="1"/>
    <col min="6" max="8" width="1.1796875" style="41" customWidth="1"/>
    <col min="9" max="11" width="10.453125" style="104" customWidth="1"/>
    <col min="12" max="12" width="5" style="104" customWidth="1"/>
    <col min="13" max="14" width="1.1796875" style="104" customWidth="1"/>
    <col min="15" max="15" width="12.81640625" style="104" hidden="1" customWidth="1"/>
    <col min="16" max="17" width="12.81640625" style="104" customWidth="1"/>
    <col min="18" max="18" width="12.1796875" style="41" hidden="1" customWidth="1"/>
    <col min="19" max="19" width="5.26953125" style="105" hidden="1" customWidth="1"/>
    <col min="20" max="20" width="1.26953125" style="41" customWidth="1"/>
    <col min="21" max="21" width="3.7265625" style="41" customWidth="1"/>
    <col min="22" max="22" width="1.453125" style="41" customWidth="1"/>
    <col min="23" max="23" width="20.54296875" style="106" hidden="1" customWidth="1"/>
    <col min="24" max="24" width="21.7265625" style="41" hidden="1" customWidth="1"/>
    <col min="25" max="25" width="18.453125" style="41" hidden="1" customWidth="1"/>
    <col min="26" max="26" width="9.1796875" style="41" hidden="1" customWidth="1"/>
    <col min="27" max="27" width="15.7265625" style="41" hidden="1" customWidth="1"/>
    <col min="28" max="28" width="9.1796875" style="41" hidden="1" customWidth="1"/>
    <col min="29" max="29" width="12.81640625" style="107" hidden="1" customWidth="1"/>
    <col min="30" max="30" width="14.1796875" style="107" hidden="1" customWidth="1"/>
    <col min="31" max="31" width="9.1796875" style="108" hidden="1" customWidth="1"/>
    <col min="32" max="32" width="5.26953125" style="41" customWidth="1"/>
    <col min="33" max="37" width="9.1796875" style="41" customWidth="1"/>
    <col min="38" max="16384" width="9.17968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25.5" customHeight="1">
      <c r="A5" s="118" t="s">
        <v>338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 ht="13">
      <c r="A8" s="7" t="s">
        <v>336</v>
      </c>
      <c r="B8" s="8"/>
      <c r="C8" s="135" t="s">
        <v>42</v>
      </c>
      <c r="D8" s="135"/>
      <c r="E8" s="135"/>
      <c r="F8" s="11"/>
      <c r="G8" s="2"/>
      <c r="H8" s="8"/>
      <c r="I8" s="138" t="s">
        <v>43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337</v>
      </c>
      <c r="B9" s="8"/>
      <c r="C9" s="2" t="s">
        <v>66</v>
      </c>
      <c r="D9" s="2"/>
      <c r="E9" s="18">
        <v>305</v>
      </c>
      <c r="F9" s="128"/>
      <c r="G9" s="2"/>
      <c r="H9" s="8"/>
      <c r="I9" s="2" t="s">
        <v>44</v>
      </c>
      <c r="J9" s="20">
        <v>0.9</v>
      </c>
      <c r="K9" s="34" t="s">
        <v>328</v>
      </c>
      <c r="L9" s="20">
        <v>0.78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369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t="13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37"/>
      <c r="D14" s="137"/>
      <c r="E14" s="137"/>
      <c r="F14" s="35"/>
      <c r="G14" s="35"/>
      <c r="H14" s="35"/>
      <c r="I14" s="137"/>
      <c r="J14" s="137"/>
      <c r="K14" s="137"/>
      <c r="L14" s="35"/>
      <c r="M14" s="35"/>
      <c r="N14" s="35"/>
      <c r="O14" s="137"/>
      <c r="P14" s="137"/>
      <c r="Q14" s="137"/>
      <c r="R14" s="137"/>
      <c r="S14" s="137"/>
      <c r="T14" s="1"/>
      <c r="U14" s="19"/>
      <c r="V14" s="2"/>
      <c r="W14" s="54"/>
      <c r="X14" s="136"/>
      <c r="Y14" s="136"/>
      <c r="Z14" s="136"/>
      <c r="AA14" s="136"/>
      <c r="AB14" s="136"/>
      <c r="AC14" s="136"/>
      <c r="AD14" s="136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332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333</v>
      </c>
      <c r="P15" s="10" t="s">
        <v>334</v>
      </c>
      <c r="Q15" s="10" t="s">
        <v>335</v>
      </c>
      <c r="R15" s="10" t="s">
        <v>327</v>
      </c>
      <c r="S15" s="133" t="s">
        <v>329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 ht="13">
      <c r="A16" s="7" t="s">
        <v>47</v>
      </c>
      <c r="B16" s="8"/>
      <c r="C16" s="12">
        <f>$E$9*((AA16*W16)/(Z16*2*AC16))+$E$10*((AA16*X16+AB16*Y16))/(Z16*2*AC16)</f>
        <v>97.139792149344885</v>
      </c>
      <c r="D16" s="13">
        <f>C16*$J$9</f>
        <v>87.425812934410402</v>
      </c>
      <c r="E16" s="13">
        <f>C16*$L$9</f>
        <v>75.769037876489008</v>
      </c>
      <c r="F16" s="14"/>
      <c r="G16" s="2"/>
      <c r="H16" s="8"/>
      <c r="I16" s="15">
        <f t="shared" ref="I16:I47" si="0">C16*AD16</f>
        <v>136.44189523225663</v>
      </c>
      <c r="J16" s="16">
        <f>I16*$J$9</f>
        <v>122.79770570903096</v>
      </c>
      <c r="K16" s="17">
        <f>I16*$L$9</f>
        <v>106.42467828116017</v>
      </c>
      <c r="L16" s="14"/>
      <c r="M16" s="2"/>
      <c r="N16" s="8"/>
      <c r="O16" s="13">
        <v>7</v>
      </c>
      <c r="P16" s="13">
        <f>ROUND((Q16/$J$9),0)</f>
        <v>4</v>
      </c>
      <c r="Q16" s="13">
        <f>D16/25</f>
        <v>3.4970325173764163</v>
      </c>
      <c r="R16" s="34">
        <f>E16/25</f>
        <v>3.0307615150595604</v>
      </c>
      <c r="S16" s="134">
        <f>P16-O16</f>
        <v>-3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 ht="13">
      <c r="A17" s="7" t="s">
        <v>48</v>
      </c>
      <c r="B17" s="8"/>
      <c r="C17" s="12">
        <f t="shared" ref="C17:C47" si="1">$E$9*((AA17*W17)/(Z17*2*AC17))+$E$10*((AA17*X17+AB17*Y17))/(Z17*2*AC17)</f>
        <v>120.59183652816243</v>
      </c>
      <c r="D17" s="13">
        <f>C17*$J$9</f>
        <v>108.53265287534619</v>
      </c>
      <c r="E17" s="13">
        <f t="shared" ref="E17:E47" si="2">C17*$L$9</f>
        <v>94.061632491966705</v>
      </c>
      <c r="F17" s="14"/>
      <c r="G17" s="2"/>
      <c r="H17" s="8"/>
      <c r="I17" s="15">
        <f t="shared" si="0"/>
        <v>169.63535297035961</v>
      </c>
      <c r="J17" s="16">
        <f t="shared" ref="J17:J71" si="3">I17*$J$9</f>
        <v>152.67181767332366</v>
      </c>
      <c r="K17" s="17">
        <f t="shared" ref="K17:K47" si="4">I17*$L$9</f>
        <v>132.31557531688048</v>
      </c>
      <c r="L17" s="14"/>
      <c r="M17" s="2"/>
      <c r="N17" s="8"/>
      <c r="O17" s="13">
        <v>9</v>
      </c>
      <c r="P17" s="13">
        <f t="shared" ref="P17:P71" si="5">ROUND((Q17/$J$9),0)</f>
        <v>5</v>
      </c>
      <c r="Q17" s="13">
        <f>D17/25</f>
        <v>4.3413061150138477</v>
      </c>
      <c r="R17" s="34">
        <f t="shared" ref="R17:R48" si="6">E17/25</f>
        <v>3.7624652996786683</v>
      </c>
      <c r="S17" s="134">
        <f>P17-O17</f>
        <v>-4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 ht="13">
      <c r="A18" s="7" t="s">
        <v>54</v>
      </c>
      <c r="B18" s="8"/>
      <c r="C18" s="12">
        <f t="shared" si="1"/>
        <v>123.14720964950806</v>
      </c>
      <c r="D18" s="13">
        <f t="shared" ref="D18:D71" si="7">C18*$J$9</f>
        <v>110.83248868455725</v>
      </c>
      <c r="E18" s="13">
        <f t="shared" si="2"/>
        <v>96.054823526616289</v>
      </c>
      <c r="F18" s="14"/>
      <c r="G18" s="2"/>
      <c r="H18" s="8"/>
      <c r="I18" s="15">
        <f t="shared" si="0"/>
        <v>193.13692742594512</v>
      </c>
      <c r="J18" s="16">
        <f t="shared" si="3"/>
        <v>173.82323468335062</v>
      </c>
      <c r="K18" s="17">
        <f t="shared" si="4"/>
        <v>150.64680339223719</v>
      </c>
      <c r="L18" s="14"/>
      <c r="M18" s="2"/>
      <c r="N18" s="8"/>
      <c r="O18" s="13">
        <v>9</v>
      </c>
      <c r="P18" s="13">
        <f t="shared" si="5"/>
        <v>5</v>
      </c>
      <c r="Q18" s="13">
        <f t="shared" ref="Q18:Q48" si="8">D18/25</f>
        <v>4.4332995473822896</v>
      </c>
      <c r="R18" s="34">
        <f t="shared" si="6"/>
        <v>3.8421929410646514</v>
      </c>
      <c r="S18" s="134">
        <f t="shared" ref="S18:S71" si="9">P18-O18</f>
        <v>-4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 ht="13">
      <c r="A19" s="7" t="s">
        <v>55</v>
      </c>
      <c r="B19" s="8"/>
      <c r="C19" s="12">
        <f t="shared" si="1"/>
        <v>155.56032501779072</v>
      </c>
      <c r="D19" s="13">
        <f t="shared" si="7"/>
        <v>140.00429251601165</v>
      </c>
      <c r="E19" s="13">
        <f t="shared" si="2"/>
        <v>121.33705351387677</v>
      </c>
      <c r="F19" s="14"/>
      <c r="G19" s="2"/>
      <c r="H19" s="8"/>
      <c r="I19" s="15">
        <f t="shared" si="0"/>
        <v>234.20527957628505</v>
      </c>
      <c r="J19" s="16">
        <f t="shared" si="3"/>
        <v>210.78475161865654</v>
      </c>
      <c r="K19" s="17">
        <f t="shared" si="4"/>
        <v>182.68011806950236</v>
      </c>
      <c r="L19" s="14"/>
      <c r="M19" s="2"/>
      <c r="N19" s="8"/>
      <c r="O19" s="13">
        <v>11</v>
      </c>
      <c r="P19" s="13">
        <f t="shared" si="5"/>
        <v>6</v>
      </c>
      <c r="Q19" s="13">
        <f t="shared" si="8"/>
        <v>5.6001717006404661</v>
      </c>
      <c r="R19" s="34">
        <f t="shared" si="6"/>
        <v>4.8534821405550703</v>
      </c>
      <c r="S19" s="134">
        <f t="shared" si="9"/>
        <v>-5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 ht="13">
      <c r="A20" s="7" t="s">
        <v>15</v>
      </c>
      <c r="B20" s="8"/>
      <c r="C20" s="12">
        <f t="shared" si="1"/>
        <v>259.920221050875</v>
      </c>
      <c r="D20" s="13">
        <f t="shared" si="7"/>
        <v>233.9281989457875</v>
      </c>
      <c r="E20" s="13">
        <f t="shared" si="2"/>
        <v>202.7377724196825</v>
      </c>
      <c r="F20" s="14"/>
      <c r="G20" s="2"/>
      <c r="H20" s="8"/>
      <c r="I20" s="15">
        <f t="shared" si="0"/>
        <v>360.03007904465159</v>
      </c>
      <c r="J20" s="16">
        <f t="shared" si="3"/>
        <v>324.02707114018642</v>
      </c>
      <c r="K20" s="17">
        <f t="shared" si="4"/>
        <v>280.82346165482824</v>
      </c>
      <c r="L20" s="14"/>
      <c r="M20" s="2"/>
      <c r="N20" s="8"/>
      <c r="O20" s="13">
        <v>19</v>
      </c>
      <c r="P20" s="13">
        <f>ROUND((Q20/$J$9),0)</f>
        <v>10</v>
      </c>
      <c r="Q20" s="13">
        <f t="shared" si="8"/>
        <v>9.3571279578314996</v>
      </c>
      <c r="R20" s="34">
        <f t="shared" si="6"/>
        <v>8.1095108967873006</v>
      </c>
      <c r="S20" s="134">
        <f t="shared" si="9"/>
        <v>-9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 ht="13">
      <c r="A21" s="7" t="s">
        <v>34</v>
      </c>
      <c r="B21" s="8"/>
      <c r="C21" s="12">
        <f t="shared" si="1"/>
        <v>80.057839077052279</v>
      </c>
      <c r="D21" s="13">
        <f t="shared" si="7"/>
        <v>72.052055169347057</v>
      </c>
      <c r="E21" s="13">
        <f t="shared" si="2"/>
        <v>62.445114480100777</v>
      </c>
      <c r="F21" s="14"/>
      <c r="G21" s="2"/>
      <c r="H21" s="8"/>
      <c r="I21" s="15">
        <f t="shared" si="0"/>
        <v>110.82062791335099</v>
      </c>
      <c r="J21" s="16">
        <f t="shared" si="3"/>
        <v>99.738565122015899</v>
      </c>
      <c r="K21" s="17">
        <f t="shared" si="4"/>
        <v>86.440089772413771</v>
      </c>
      <c r="L21" s="14"/>
      <c r="M21" s="2"/>
      <c r="N21" s="8"/>
      <c r="O21" s="13">
        <v>6</v>
      </c>
      <c r="P21" s="13">
        <f t="shared" si="5"/>
        <v>3</v>
      </c>
      <c r="Q21" s="13">
        <f t="shared" si="8"/>
        <v>2.882082206773882</v>
      </c>
      <c r="R21" s="34">
        <f t="shared" si="6"/>
        <v>2.4978045792040309</v>
      </c>
      <c r="S21" s="134">
        <f t="shared" si="9"/>
        <v>-3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 ht="13">
      <c r="A22" s="7" t="s">
        <v>32</v>
      </c>
      <c r="B22" s="8"/>
      <c r="C22" s="12">
        <f t="shared" si="1"/>
        <v>55.861332598276135</v>
      </c>
      <c r="D22" s="13">
        <f t="shared" si="7"/>
        <v>50.275199338448523</v>
      </c>
      <c r="E22" s="13">
        <f t="shared" si="2"/>
        <v>43.571839426655387</v>
      </c>
      <c r="F22" s="14"/>
      <c r="G22" s="2"/>
      <c r="H22" s="8"/>
      <c r="I22" s="15">
        <f t="shared" si="0"/>
        <v>70.938086808582753</v>
      </c>
      <c r="J22" s="16">
        <f t="shared" si="3"/>
        <v>63.844278127724479</v>
      </c>
      <c r="K22" s="17">
        <f t="shared" si="4"/>
        <v>55.331707710694552</v>
      </c>
      <c r="L22" s="14"/>
      <c r="M22" s="2"/>
      <c r="N22" s="8"/>
      <c r="O22" s="13">
        <v>4</v>
      </c>
      <c r="P22" s="13">
        <f t="shared" si="5"/>
        <v>2</v>
      </c>
      <c r="Q22" s="13">
        <f t="shared" si="8"/>
        <v>2.0110079735379411</v>
      </c>
      <c r="R22" s="34">
        <f t="shared" si="6"/>
        <v>1.7428735770662156</v>
      </c>
      <c r="S22" s="134">
        <f t="shared" si="9"/>
        <v>-2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 ht="13">
      <c r="A23" s="7" t="s">
        <v>30</v>
      </c>
      <c r="B23" s="8"/>
      <c r="C23" s="12">
        <f t="shared" si="1"/>
        <v>118.8572154178778</v>
      </c>
      <c r="D23" s="13">
        <f t="shared" si="7"/>
        <v>106.97149387609002</v>
      </c>
      <c r="E23" s="13">
        <f t="shared" si="2"/>
        <v>92.708628025944691</v>
      </c>
      <c r="F23" s="14"/>
      <c r="G23" s="2"/>
      <c r="H23" s="8"/>
      <c r="I23" s="15">
        <f t="shared" si="0"/>
        <v>159.82041477200082</v>
      </c>
      <c r="J23" s="16">
        <f t="shared" si="3"/>
        <v>143.83837329480073</v>
      </c>
      <c r="K23" s="17">
        <f t="shared" si="4"/>
        <v>124.65992352216064</v>
      </c>
      <c r="L23" s="14"/>
      <c r="M23" s="2"/>
      <c r="N23" s="8"/>
      <c r="O23" s="13">
        <v>9</v>
      </c>
      <c r="P23" s="13">
        <f t="shared" si="5"/>
        <v>5</v>
      </c>
      <c r="Q23" s="13">
        <f t="shared" si="8"/>
        <v>4.2788597550436007</v>
      </c>
      <c r="R23" s="34">
        <f t="shared" si="6"/>
        <v>3.7083451210377878</v>
      </c>
      <c r="S23" s="134">
        <f t="shared" si="9"/>
        <v>-4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 ht="13">
      <c r="A24" s="7" t="s">
        <v>29</v>
      </c>
      <c r="B24" s="8"/>
      <c r="C24" s="12">
        <f t="shared" si="1"/>
        <v>144.2261802179093</v>
      </c>
      <c r="D24" s="13">
        <f t="shared" si="7"/>
        <v>129.80356219611838</v>
      </c>
      <c r="E24" s="13">
        <f t="shared" si="2"/>
        <v>112.49642056996926</v>
      </c>
      <c r="F24" s="14"/>
      <c r="G24" s="2"/>
      <c r="H24" s="8"/>
      <c r="I24" s="15">
        <f t="shared" si="0"/>
        <v>206.10822410123399</v>
      </c>
      <c r="J24" s="16">
        <f t="shared" si="3"/>
        <v>185.49740169111058</v>
      </c>
      <c r="K24" s="17">
        <f t="shared" si="4"/>
        <v>160.76441479896252</v>
      </c>
      <c r="L24" s="14"/>
      <c r="M24" s="2"/>
      <c r="N24" s="8"/>
      <c r="O24" s="13">
        <v>11</v>
      </c>
      <c r="P24" s="13">
        <f t="shared" si="5"/>
        <v>6</v>
      </c>
      <c r="Q24" s="13">
        <f t="shared" si="8"/>
        <v>5.1921424878447349</v>
      </c>
      <c r="R24" s="34">
        <f t="shared" si="6"/>
        <v>4.4998568227987708</v>
      </c>
      <c r="S24" s="134">
        <f t="shared" si="9"/>
        <v>-5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 ht="13">
      <c r="A25" s="7" t="s">
        <v>24</v>
      </c>
      <c r="B25" s="8"/>
      <c r="C25" s="12">
        <f t="shared" si="1"/>
        <v>192.72931393347559</v>
      </c>
      <c r="D25" s="13">
        <f t="shared" si="7"/>
        <v>173.45638254012803</v>
      </c>
      <c r="E25" s="13">
        <f t="shared" si="2"/>
        <v>150.32886486811097</v>
      </c>
      <c r="F25" s="14"/>
      <c r="G25" s="2"/>
      <c r="H25" s="8"/>
      <c r="I25" s="15">
        <f t="shared" si="0"/>
        <v>264.17854188411877</v>
      </c>
      <c r="J25" s="16">
        <f t="shared" si="3"/>
        <v>237.76068769570691</v>
      </c>
      <c r="K25" s="17">
        <f t="shared" si="4"/>
        <v>206.05926266961265</v>
      </c>
      <c r="L25" s="14"/>
      <c r="M25" s="2"/>
      <c r="N25" s="8"/>
      <c r="O25" s="13">
        <v>14</v>
      </c>
      <c r="P25" s="13">
        <f t="shared" si="5"/>
        <v>8</v>
      </c>
      <c r="Q25" s="13">
        <f t="shared" si="8"/>
        <v>6.9382553016051212</v>
      </c>
      <c r="R25" s="34">
        <f t="shared" si="6"/>
        <v>6.0131545947244387</v>
      </c>
      <c r="S25" s="134">
        <f t="shared" si="9"/>
        <v>-6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 ht="13">
      <c r="A26" s="7" t="s">
        <v>37</v>
      </c>
      <c r="B26" s="8"/>
      <c r="C26" s="12">
        <f t="shared" si="1"/>
        <v>200.59984072069014</v>
      </c>
      <c r="D26" s="13">
        <f t="shared" si="7"/>
        <v>180.53985664862114</v>
      </c>
      <c r="E26" s="13">
        <f t="shared" si="2"/>
        <v>156.46787576213831</v>
      </c>
      <c r="F26" s="14"/>
      <c r="G26" s="2"/>
      <c r="H26" s="8"/>
      <c r="I26" s="15">
        <f t="shared" si="0"/>
        <v>289.05282141081989</v>
      </c>
      <c r="J26" s="16">
        <f t="shared" si="3"/>
        <v>260.14753926973793</v>
      </c>
      <c r="K26" s="17">
        <f t="shared" si="4"/>
        <v>225.46120070043952</v>
      </c>
      <c r="L26" s="14"/>
      <c r="M26" s="2"/>
      <c r="N26" s="8"/>
      <c r="O26" s="13">
        <v>15</v>
      </c>
      <c r="P26" s="13">
        <f t="shared" si="5"/>
        <v>8</v>
      </c>
      <c r="Q26" s="13">
        <f t="shared" si="8"/>
        <v>7.2215942659448453</v>
      </c>
      <c r="R26" s="34">
        <f t="shared" si="6"/>
        <v>6.2587150304855319</v>
      </c>
      <c r="S26" s="134">
        <f t="shared" si="9"/>
        <v>-7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 ht="13">
      <c r="A27" s="7" t="s">
        <v>58</v>
      </c>
      <c r="B27" s="8"/>
      <c r="C27" s="12">
        <f t="shared" si="1"/>
        <v>212.48838605713661</v>
      </c>
      <c r="D27" s="13">
        <f t="shared" si="7"/>
        <v>191.23954745142296</v>
      </c>
      <c r="E27" s="13">
        <f t="shared" si="2"/>
        <v>165.74094112456655</v>
      </c>
      <c r="F27" s="14"/>
      <c r="G27" s="2"/>
      <c r="H27" s="8"/>
      <c r="I27" s="15">
        <f t="shared" si="0"/>
        <v>270.78500913584088</v>
      </c>
      <c r="J27" s="16">
        <f t="shared" si="3"/>
        <v>243.70650822225679</v>
      </c>
      <c r="K27" s="17">
        <f t="shared" si="4"/>
        <v>211.2123071259559</v>
      </c>
      <c r="L27" s="14"/>
      <c r="M27" s="2"/>
      <c r="N27" s="8"/>
      <c r="O27" s="13">
        <v>16</v>
      </c>
      <c r="P27" s="13">
        <f t="shared" si="5"/>
        <v>8</v>
      </c>
      <c r="Q27" s="13">
        <f t="shared" si="8"/>
        <v>7.649581898056919</v>
      </c>
      <c r="R27" s="34">
        <f t="shared" si="6"/>
        <v>6.6296376449826617</v>
      </c>
      <c r="S27" s="134">
        <f t="shared" si="9"/>
        <v>-8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 ht="13">
      <c r="A28" s="7" t="s">
        <v>35</v>
      </c>
      <c r="B28" s="8"/>
      <c r="C28" s="12">
        <f t="shared" si="1"/>
        <v>90.776945328539014</v>
      </c>
      <c r="D28" s="13">
        <f t="shared" si="7"/>
        <v>81.699250795685117</v>
      </c>
      <c r="E28" s="13">
        <f t="shared" si="2"/>
        <v>70.80601735626044</v>
      </c>
      <c r="F28" s="14"/>
      <c r="G28" s="2"/>
      <c r="H28" s="8"/>
      <c r="I28" s="15">
        <f t="shared" si="0"/>
        <v>133.35122538392045</v>
      </c>
      <c r="J28" s="16">
        <f t="shared" si="3"/>
        <v>120.01610284552841</v>
      </c>
      <c r="K28" s="17">
        <f t="shared" si="4"/>
        <v>104.01395579945796</v>
      </c>
      <c r="L28" s="14"/>
      <c r="M28" s="2"/>
      <c r="N28" s="8"/>
      <c r="O28" s="13">
        <v>7</v>
      </c>
      <c r="P28" s="13">
        <f t="shared" si="5"/>
        <v>4</v>
      </c>
      <c r="Q28" s="13">
        <f t="shared" si="8"/>
        <v>3.2679700318274048</v>
      </c>
      <c r="R28" s="34">
        <f t="shared" si="6"/>
        <v>2.8322406942504177</v>
      </c>
      <c r="S28" s="134">
        <f t="shared" si="9"/>
        <v>-3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 ht="13">
      <c r="A29" s="7" t="s">
        <v>46</v>
      </c>
      <c r="B29" s="8"/>
      <c r="C29" s="12">
        <f t="shared" si="1"/>
        <v>135.92295114592426</v>
      </c>
      <c r="D29" s="13">
        <f t="shared" si="7"/>
        <v>122.33065603133184</v>
      </c>
      <c r="E29" s="13">
        <f t="shared" si="2"/>
        <v>106.01990189382093</v>
      </c>
      <c r="F29" s="14"/>
      <c r="G29" s="2"/>
      <c r="H29" s="8"/>
      <c r="I29" s="15">
        <f t="shared" si="0"/>
        <v>206.65983773846023</v>
      </c>
      <c r="J29" s="16">
        <f t="shared" si="3"/>
        <v>185.9938539646142</v>
      </c>
      <c r="K29" s="17">
        <f t="shared" si="4"/>
        <v>161.19467343599899</v>
      </c>
      <c r="L29" s="14"/>
      <c r="M29" s="2"/>
      <c r="N29" s="8"/>
      <c r="O29" s="13">
        <v>10</v>
      </c>
      <c r="P29" s="13">
        <f t="shared" si="5"/>
        <v>5</v>
      </c>
      <c r="Q29" s="13">
        <f t="shared" si="8"/>
        <v>4.8932262412532737</v>
      </c>
      <c r="R29" s="34">
        <f t="shared" si="6"/>
        <v>4.2407960757528373</v>
      </c>
      <c r="S29" s="134">
        <f t="shared" si="9"/>
        <v>-5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 ht="13">
      <c r="A30" s="7" t="s">
        <v>31</v>
      </c>
      <c r="B30" s="8"/>
      <c r="C30" s="12">
        <f t="shared" si="1"/>
        <v>75.887815972109649</v>
      </c>
      <c r="D30" s="13">
        <f t="shared" si="7"/>
        <v>68.299034374898682</v>
      </c>
      <c r="E30" s="13">
        <f t="shared" si="2"/>
        <v>59.192496458245529</v>
      </c>
      <c r="F30" s="14"/>
      <c r="G30" s="2"/>
      <c r="H30" s="8"/>
      <c r="I30" s="15">
        <f t="shared" si="0"/>
        <v>104.80515692379588</v>
      </c>
      <c r="J30" s="16">
        <f t="shared" si="3"/>
        <v>94.324641231416294</v>
      </c>
      <c r="K30" s="17">
        <f t="shared" si="4"/>
        <v>81.748022400560785</v>
      </c>
      <c r="L30" s="14"/>
      <c r="M30" s="2"/>
      <c r="N30" s="8"/>
      <c r="O30" s="13">
        <v>6</v>
      </c>
      <c r="P30" s="13">
        <f t="shared" si="5"/>
        <v>3</v>
      </c>
      <c r="Q30" s="13">
        <f t="shared" si="8"/>
        <v>2.7319613749959473</v>
      </c>
      <c r="R30" s="34">
        <f t="shared" si="6"/>
        <v>2.367699858329821</v>
      </c>
      <c r="S30" s="134">
        <f t="shared" si="9"/>
        <v>-3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 ht="13">
      <c r="A31" s="7" t="s">
        <v>38</v>
      </c>
      <c r="B31" s="8"/>
      <c r="C31" s="12">
        <f t="shared" si="1"/>
        <v>125.43119102687115</v>
      </c>
      <c r="D31" s="13">
        <f t="shared" si="7"/>
        <v>112.88807192418403</v>
      </c>
      <c r="E31" s="13">
        <f t="shared" si="2"/>
        <v>97.836329000959495</v>
      </c>
      <c r="F31" s="14"/>
      <c r="G31" s="2"/>
      <c r="H31" s="8"/>
      <c r="I31" s="15">
        <f t="shared" si="0"/>
        <v>179.1285933401422</v>
      </c>
      <c r="J31" s="16">
        <f t="shared" si="3"/>
        <v>161.21573400612797</v>
      </c>
      <c r="K31" s="17">
        <f t="shared" si="4"/>
        <v>139.72030280531092</v>
      </c>
      <c r="L31" s="14"/>
      <c r="M31" s="2"/>
      <c r="N31" s="8"/>
      <c r="O31" s="13">
        <v>9</v>
      </c>
      <c r="P31" s="13">
        <f t="shared" si="5"/>
        <v>5</v>
      </c>
      <c r="Q31" s="13">
        <f t="shared" si="8"/>
        <v>4.5155228769673617</v>
      </c>
      <c r="R31" s="34">
        <f t="shared" si="6"/>
        <v>3.91345316003838</v>
      </c>
      <c r="S31" s="134">
        <f t="shared" si="9"/>
        <v>-4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60" customFormat="1" ht="13">
      <c r="A32" s="139" t="s">
        <v>4</v>
      </c>
      <c r="B32" s="140"/>
      <c r="C32" s="141">
        <f t="shared" si="1"/>
        <v>150.82410796165237</v>
      </c>
      <c r="D32" s="142">
        <f t="shared" si="7"/>
        <v>135.74169716548715</v>
      </c>
      <c r="E32" s="142">
        <f t="shared" si="2"/>
        <v>117.64280421008885</v>
      </c>
      <c r="F32" s="143"/>
      <c r="G32" s="144"/>
      <c r="H32" s="140"/>
      <c r="I32" s="145">
        <f t="shared" si="0"/>
        <v>234.05344565945862</v>
      </c>
      <c r="J32" s="146">
        <f t="shared" si="3"/>
        <v>210.64810109351276</v>
      </c>
      <c r="K32" s="147">
        <f t="shared" si="4"/>
        <v>182.56168761437772</v>
      </c>
      <c r="L32" s="143"/>
      <c r="M32" s="144"/>
      <c r="N32" s="140"/>
      <c r="O32" s="142">
        <v>11</v>
      </c>
      <c r="P32" s="142">
        <f t="shared" si="5"/>
        <v>6</v>
      </c>
      <c r="Q32" s="142">
        <f t="shared" si="8"/>
        <v>5.4296678866194865</v>
      </c>
      <c r="R32" s="148">
        <f t="shared" si="6"/>
        <v>4.7057121684035543</v>
      </c>
      <c r="S32" s="149">
        <f t="shared" si="9"/>
        <v>-5</v>
      </c>
      <c r="T32" s="143"/>
      <c r="U32" s="144"/>
      <c r="V32" s="140"/>
      <c r="W32" s="150">
        <v>52.836048991742757</v>
      </c>
      <c r="X32" s="151">
        <v>8.18739452865894</v>
      </c>
      <c r="Y32" s="151">
        <v>18.243664784643379</v>
      </c>
      <c r="Z32" s="151">
        <v>14390</v>
      </c>
      <c r="AA32" s="152">
        <v>149.98866766565988</v>
      </c>
      <c r="AB32" s="153">
        <v>25</v>
      </c>
      <c r="AC32" s="154">
        <v>0.7</v>
      </c>
      <c r="AD32" s="155">
        <v>1.5518304654516348</v>
      </c>
      <c r="AE32" s="156"/>
      <c r="AF32" s="157"/>
      <c r="AG32" s="157"/>
      <c r="AH32" s="158"/>
      <c r="AI32" s="159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</row>
    <row r="33" spans="1:78" ht="13">
      <c r="A33" s="7" t="s">
        <v>6</v>
      </c>
      <c r="B33" s="8"/>
      <c r="C33" s="12">
        <f t="shared" si="1"/>
        <v>143.69560956754177</v>
      </c>
      <c r="D33" s="13">
        <f t="shared" si="7"/>
        <v>129.32604861078758</v>
      </c>
      <c r="E33" s="13">
        <f t="shared" si="2"/>
        <v>112.08257546268258</v>
      </c>
      <c r="F33" s="14"/>
      <c r="G33" s="2"/>
      <c r="H33" s="8"/>
      <c r="I33" s="15">
        <f t="shared" si="0"/>
        <v>221.09492449339993</v>
      </c>
      <c r="J33" s="16">
        <f t="shared" si="3"/>
        <v>198.98543204405993</v>
      </c>
      <c r="K33" s="17">
        <f t="shared" si="4"/>
        <v>172.45404110485194</v>
      </c>
      <c r="L33" s="14"/>
      <c r="M33" s="2"/>
      <c r="N33" s="8"/>
      <c r="O33" s="13">
        <v>11</v>
      </c>
      <c r="P33" s="13">
        <f t="shared" si="5"/>
        <v>6</v>
      </c>
      <c r="Q33" s="13">
        <f t="shared" si="8"/>
        <v>5.1730419444315032</v>
      </c>
      <c r="R33" s="34">
        <f t="shared" si="6"/>
        <v>4.4833030185073035</v>
      </c>
      <c r="S33" s="134">
        <f t="shared" si="9"/>
        <v>-5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 ht="13">
      <c r="A34" s="7" t="s">
        <v>7</v>
      </c>
      <c r="B34" s="8"/>
      <c r="C34" s="12">
        <f t="shared" si="1"/>
        <v>99.520201496031021</v>
      </c>
      <c r="D34" s="13">
        <f t="shared" si="7"/>
        <v>89.56818134642792</v>
      </c>
      <c r="E34" s="13">
        <f t="shared" si="2"/>
        <v>77.625757166904194</v>
      </c>
      <c r="F34" s="14"/>
      <c r="G34" s="2"/>
      <c r="H34" s="8"/>
      <c r="I34" s="15">
        <f t="shared" si="0"/>
        <v>153.28991080806207</v>
      </c>
      <c r="J34" s="16">
        <f t="shared" si="3"/>
        <v>137.96091972725588</v>
      </c>
      <c r="K34" s="17">
        <f t="shared" si="4"/>
        <v>119.56613043028842</v>
      </c>
      <c r="L34" s="14"/>
      <c r="M34" s="2"/>
      <c r="N34" s="8"/>
      <c r="O34" s="13">
        <v>7</v>
      </c>
      <c r="P34" s="13">
        <f t="shared" si="5"/>
        <v>4</v>
      </c>
      <c r="Q34" s="13">
        <f t="shared" si="8"/>
        <v>3.5827272538571169</v>
      </c>
      <c r="R34" s="34">
        <f t="shared" si="6"/>
        <v>3.1050302866761679</v>
      </c>
      <c r="S34" s="134">
        <f t="shared" si="9"/>
        <v>-3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 ht="13">
      <c r="A35" s="7" t="s">
        <v>14</v>
      </c>
      <c r="B35" s="8"/>
      <c r="C35" s="12">
        <f t="shared" si="1"/>
        <v>62.828168819518943</v>
      </c>
      <c r="D35" s="13">
        <f t="shared" si="7"/>
        <v>56.545351937567048</v>
      </c>
      <c r="E35" s="13">
        <f t="shared" si="2"/>
        <v>49.005971679224778</v>
      </c>
      <c r="F35" s="14"/>
      <c r="G35" s="2"/>
      <c r="H35" s="8"/>
      <c r="I35" s="15">
        <f t="shared" si="0"/>
        <v>80.196763701929569</v>
      </c>
      <c r="J35" s="16">
        <f t="shared" si="3"/>
        <v>72.177087331736615</v>
      </c>
      <c r="K35" s="17">
        <f t="shared" si="4"/>
        <v>62.553475687505063</v>
      </c>
      <c r="L35" s="14"/>
      <c r="M35" s="2"/>
      <c r="N35" s="8"/>
      <c r="O35" s="13">
        <v>5</v>
      </c>
      <c r="P35" s="13">
        <f t="shared" si="5"/>
        <v>3</v>
      </c>
      <c r="Q35" s="13">
        <f t="shared" si="8"/>
        <v>2.2618140775026818</v>
      </c>
      <c r="R35" s="34">
        <f t="shared" si="6"/>
        <v>1.9602388671689912</v>
      </c>
      <c r="S35" s="134">
        <f t="shared" si="9"/>
        <v>-2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 ht="13">
      <c r="A36" s="7" t="s">
        <v>0</v>
      </c>
      <c r="B36" s="8"/>
      <c r="C36" s="12">
        <f t="shared" si="1"/>
        <v>119.17364964161052</v>
      </c>
      <c r="D36" s="13">
        <f t="shared" si="7"/>
        <v>107.25628467744947</v>
      </c>
      <c r="E36" s="13">
        <f t="shared" si="2"/>
        <v>92.955446720456209</v>
      </c>
      <c r="F36" s="14"/>
      <c r="G36" s="2"/>
      <c r="H36" s="8"/>
      <c r="I36" s="15">
        <f t="shared" si="0"/>
        <v>161.28393691475611</v>
      </c>
      <c r="J36" s="16">
        <f t="shared" si="3"/>
        <v>145.15554322328052</v>
      </c>
      <c r="K36" s="17">
        <f t="shared" si="4"/>
        <v>125.80147079350976</v>
      </c>
      <c r="L36" s="14"/>
      <c r="M36" s="2"/>
      <c r="N36" s="8"/>
      <c r="O36" s="13">
        <v>9</v>
      </c>
      <c r="P36" s="13">
        <f t="shared" si="5"/>
        <v>5</v>
      </c>
      <c r="Q36" s="13">
        <f t="shared" si="8"/>
        <v>4.290251387097979</v>
      </c>
      <c r="R36" s="34">
        <f t="shared" si="6"/>
        <v>3.7182178688182486</v>
      </c>
      <c r="S36" s="134">
        <f t="shared" si="9"/>
        <v>-4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 ht="13">
      <c r="A37" s="7" t="s">
        <v>11</v>
      </c>
      <c r="B37" s="8"/>
      <c r="C37" s="12">
        <f t="shared" si="1"/>
        <v>104.07647106946217</v>
      </c>
      <c r="D37" s="13">
        <f t="shared" si="7"/>
        <v>93.668823962515958</v>
      </c>
      <c r="E37" s="13">
        <f t="shared" si="2"/>
        <v>81.179647434180495</v>
      </c>
      <c r="F37" s="14"/>
      <c r="G37" s="2"/>
      <c r="H37" s="8"/>
      <c r="I37" s="15">
        <f t="shared" si="0"/>
        <v>145.98778712261421</v>
      </c>
      <c r="J37" s="16">
        <f t="shared" si="3"/>
        <v>131.3890084103528</v>
      </c>
      <c r="K37" s="17">
        <f t="shared" si="4"/>
        <v>113.87047395563908</v>
      </c>
      <c r="L37" s="14"/>
      <c r="M37" s="2"/>
      <c r="N37" s="8"/>
      <c r="O37" s="13">
        <v>8</v>
      </c>
      <c r="P37" s="13">
        <f t="shared" si="5"/>
        <v>4</v>
      </c>
      <c r="Q37" s="13">
        <f t="shared" si="8"/>
        <v>3.7467529585006383</v>
      </c>
      <c r="R37" s="34">
        <f t="shared" si="6"/>
        <v>3.2471858973672196</v>
      </c>
      <c r="S37" s="134">
        <f t="shared" si="9"/>
        <v>-4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 ht="13">
      <c r="A38" s="7" t="s">
        <v>12</v>
      </c>
      <c r="B38" s="8"/>
      <c r="C38" s="12">
        <f t="shared" si="1"/>
        <v>76.849352424260701</v>
      </c>
      <c r="D38" s="13">
        <f t="shared" si="7"/>
        <v>69.164417181834636</v>
      </c>
      <c r="E38" s="13">
        <f t="shared" si="2"/>
        <v>59.942494890923349</v>
      </c>
      <c r="F38" s="14"/>
      <c r="G38" s="2"/>
      <c r="H38" s="8"/>
      <c r="I38" s="15">
        <f t="shared" si="0"/>
        <v>95.07846722068119</v>
      </c>
      <c r="J38" s="16">
        <f t="shared" si="3"/>
        <v>85.570620498613067</v>
      </c>
      <c r="K38" s="17">
        <f t="shared" si="4"/>
        <v>74.161204432131328</v>
      </c>
      <c r="L38" s="14"/>
      <c r="M38" s="2"/>
      <c r="N38" s="8"/>
      <c r="O38" s="13">
        <v>6</v>
      </c>
      <c r="P38" s="13">
        <f t="shared" si="5"/>
        <v>3</v>
      </c>
      <c r="Q38" s="13">
        <f t="shared" si="8"/>
        <v>2.7665766872733855</v>
      </c>
      <c r="R38" s="34">
        <f t="shared" si="6"/>
        <v>2.3976997956369339</v>
      </c>
      <c r="S38" s="134">
        <f t="shared" si="9"/>
        <v>-3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 ht="13">
      <c r="A39" s="7" t="s">
        <v>49</v>
      </c>
      <c r="B39" s="8"/>
      <c r="C39" s="12">
        <f t="shared" si="1"/>
        <v>157.11354609719336</v>
      </c>
      <c r="D39" s="13">
        <f t="shared" si="7"/>
        <v>141.40219148747403</v>
      </c>
      <c r="E39" s="13">
        <f t="shared" si="2"/>
        <v>122.54856595581083</v>
      </c>
      <c r="F39" s="14"/>
      <c r="G39" s="2"/>
      <c r="H39" s="8"/>
      <c r="I39" s="15">
        <f t="shared" si="0"/>
        <v>213.52160942696034</v>
      </c>
      <c r="J39" s="16">
        <f t="shared" si="3"/>
        <v>192.16944848426431</v>
      </c>
      <c r="K39" s="17">
        <f t="shared" si="4"/>
        <v>166.54685535302906</v>
      </c>
      <c r="L39" s="14"/>
      <c r="M39" s="2"/>
      <c r="N39" s="8"/>
      <c r="O39" s="13">
        <v>11</v>
      </c>
      <c r="P39" s="13">
        <f t="shared" si="5"/>
        <v>6</v>
      </c>
      <c r="Q39" s="13">
        <f t="shared" si="8"/>
        <v>5.6560876594989615</v>
      </c>
      <c r="R39" s="34">
        <f t="shared" si="6"/>
        <v>4.9019426382324331</v>
      </c>
      <c r="S39" s="134">
        <f t="shared" si="9"/>
        <v>-5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 ht="13">
      <c r="A40" s="7" t="s">
        <v>21</v>
      </c>
      <c r="B40" s="8"/>
      <c r="C40" s="12">
        <f t="shared" si="1"/>
        <v>68.749538171626355</v>
      </c>
      <c r="D40" s="13">
        <f t="shared" si="7"/>
        <v>61.874584354463721</v>
      </c>
      <c r="E40" s="13">
        <f t="shared" si="2"/>
        <v>53.624639773868559</v>
      </c>
      <c r="F40" s="14"/>
      <c r="G40" s="2"/>
      <c r="H40" s="8"/>
      <c r="I40" s="15">
        <f t="shared" si="0"/>
        <v>87.383328635132244</v>
      </c>
      <c r="J40" s="16">
        <f t="shared" si="3"/>
        <v>78.644995771619023</v>
      </c>
      <c r="K40" s="17">
        <f t="shared" si="4"/>
        <v>68.15899633540316</v>
      </c>
      <c r="L40" s="14"/>
      <c r="M40" s="2"/>
      <c r="N40" s="8"/>
      <c r="O40" s="13">
        <v>5</v>
      </c>
      <c r="P40" s="13">
        <f t="shared" si="5"/>
        <v>3</v>
      </c>
      <c r="Q40" s="13">
        <f t="shared" si="8"/>
        <v>2.474983374178549</v>
      </c>
      <c r="R40" s="34">
        <f t="shared" si="6"/>
        <v>2.1449855909547422</v>
      </c>
      <c r="S40" s="134">
        <f t="shared" si="9"/>
        <v>-2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 ht="13">
      <c r="A41" s="7" t="s">
        <v>17</v>
      </c>
      <c r="B41" s="8"/>
      <c r="C41" s="12">
        <f t="shared" si="1"/>
        <v>117.40995241597113</v>
      </c>
      <c r="D41" s="13">
        <f t="shared" si="7"/>
        <v>105.66895717437403</v>
      </c>
      <c r="E41" s="13">
        <f t="shared" si="2"/>
        <v>91.579762884457494</v>
      </c>
      <c r="F41" s="14"/>
      <c r="G41" s="2"/>
      <c r="H41" s="8"/>
      <c r="I41" s="15">
        <f t="shared" si="0"/>
        <v>174.93699573194681</v>
      </c>
      <c r="J41" s="16">
        <f t="shared" si="3"/>
        <v>157.44329615875213</v>
      </c>
      <c r="K41" s="17">
        <f t="shared" si="4"/>
        <v>136.45085667091851</v>
      </c>
      <c r="L41" s="14"/>
      <c r="M41" s="2"/>
      <c r="N41" s="8"/>
      <c r="O41" s="13">
        <v>9</v>
      </c>
      <c r="P41" s="13">
        <f t="shared" si="5"/>
        <v>5</v>
      </c>
      <c r="Q41" s="13">
        <f t="shared" si="8"/>
        <v>4.2267582869749614</v>
      </c>
      <c r="R41" s="34">
        <f t="shared" si="6"/>
        <v>3.6631905153782998</v>
      </c>
      <c r="S41" s="134">
        <f t="shared" si="9"/>
        <v>-4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ht="13">
      <c r="A42" s="7" t="s">
        <v>16</v>
      </c>
      <c r="B42" s="8"/>
      <c r="C42" s="12">
        <f t="shared" si="1"/>
        <v>37.665751643756231</v>
      </c>
      <c r="D42" s="13">
        <f t="shared" si="7"/>
        <v>33.899176479380607</v>
      </c>
      <c r="E42" s="13">
        <f t="shared" si="2"/>
        <v>29.379286282129861</v>
      </c>
      <c r="F42" s="14"/>
      <c r="G42" s="2"/>
      <c r="H42" s="8"/>
      <c r="I42" s="15">
        <f t="shared" si="0"/>
        <v>46.169076679603357</v>
      </c>
      <c r="J42" s="16">
        <f t="shared" si="3"/>
        <v>41.552169011643024</v>
      </c>
      <c r="K42" s="17">
        <f t="shared" si="4"/>
        <v>36.011879810090619</v>
      </c>
      <c r="L42" s="14"/>
      <c r="M42" s="2"/>
      <c r="N42" s="8"/>
      <c r="O42" s="13">
        <v>3</v>
      </c>
      <c r="P42" s="13">
        <f t="shared" si="5"/>
        <v>2</v>
      </c>
      <c r="Q42" s="13">
        <f t="shared" si="8"/>
        <v>1.3559670591752242</v>
      </c>
      <c r="R42" s="34">
        <f t="shared" si="6"/>
        <v>1.1751714512851945</v>
      </c>
      <c r="S42" s="134">
        <f t="shared" si="9"/>
        <v>-1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ht="13">
      <c r="A43" s="7" t="s">
        <v>50</v>
      </c>
      <c r="B43" s="8"/>
      <c r="C43" s="12">
        <f t="shared" si="1"/>
        <v>130.929514576461</v>
      </c>
      <c r="D43" s="13">
        <f t="shared" si="7"/>
        <v>117.83656311881491</v>
      </c>
      <c r="E43" s="13">
        <f t="shared" si="2"/>
        <v>102.12502136963958</v>
      </c>
      <c r="F43" s="14"/>
      <c r="G43" s="2"/>
      <c r="H43" s="8"/>
      <c r="I43" s="15">
        <f t="shared" si="0"/>
        <v>168.86151811950521</v>
      </c>
      <c r="J43" s="16">
        <f t="shared" si="3"/>
        <v>151.97536630755468</v>
      </c>
      <c r="K43" s="17">
        <f t="shared" si="4"/>
        <v>131.71198413321406</v>
      </c>
      <c r="L43" s="14"/>
      <c r="M43" s="2"/>
      <c r="N43" s="8"/>
      <c r="O43" s="13">
        <v>9</v>
      </c>
      <c r="P43" s="13">
        <f t="shared" si="5"/>
        <v>5</v>
      </c>
      <c r="Q43" s="13">
        <f t="shared" si="8"/>
        <v>4.7134625247525967</v>
      </c>
      <c r="R43" s="34">
        <f t="shared" si="6"/>
        <v>4.0850008547855836</v>
      </c>
      <c r="S43" s="134">
        <f t="shared" si="9"/>
        <v>-4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 ht="13">
      <c r="A44" s="7" t="s">
        <v>20</v>
      </c>
      <c r="B44" s="8"/>
      <c r="C44" s="12">
        <f t="shared" si="1"/>
        <v>61.378269796363739</v>
      </c>
      <c r="D44" s="13">
        <f t="shared" si="7"/>
        <v>55.240442816727366</v>
      </c>
      <c r="E44" s="13">
        <f t="shared" si="2"/>
        <v>47.875050441163715</v>
      </c>
      <c r="F44" s="14"/>
      <c r="G44" s="2"/>
      <c r="H44" s="8"/>
      <c r="I44" s="15">
        <f t="shared" si="0"/>
        <v>84.584978560701742</v>
      </c>
      <c r="J44" s="16">
        <f t="shared" si="3"/>
        <v>76.126480704631575</v>
      </c>
      <c r="K44" s="17">
        <f t="shared" si="4"/>
        <v>65.976283277347363</v>
      </c>
      <c r="L44" s="14"/>
      <c r="M44" s="2"/>
      <c r="N44" s="8"/>
      <c r="O44" s="13">
        <v>5</v>
      </c>
      <c r="P44" s="13">
        <f t="shared" si="5"/>
        <v>2</v>
      </c>
      <c r="Q44" s="13">
        <f t="shared" si="8"/>
        <v>2.2096177126690946</v>
      </c>
      <c r="R44" s="34">
        <f t="shared" si="6"/>
        <v>1.9150020176465485</v>
      </c>
      <c r="S44" s="134">
        <f t="shared" si="9"/>
        <v>-3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 ht="13">
      <c r="A45" s="7" t="s">
        <v>19</v>
      </c>
      <c r="B45" s="8"/>
      <c r="C45" s="12">
        <f t="shared" si="1"/>
        <v>53.145870085991604</v>
      </c>
      <c r="D45" s="13">
        <f t="shared" si="7"/>
        <v>47.831283077392442</v>
      </c>
      <c r="E45" s="13">
        <f t="shared" si="2"/>
        <v>41.45377866707345</v>
      </c>
      <c r="F45" s="14"/>
      <c r="G45" s="2"/>
      <c r="H45" s="8"/>
      <c r="I45" s="15">
        <f t="shared" si="0"/>
        <v>66.698328904659121</v>
      </c>
      <c r="J45" s="16">
        <f t="shared" si="3"/>
        <v>60.028496014193209</v>
      </c>
      <c r="K45" s="17">
        <f t="shared" si="4"/>
        <v>52.024696545634114</v>
      </c>
      <c r="L45" s="14"/>
      <c r="M45" s="2"/>
      <c r="N45" s="8"/>
      <c r="O45" s="13">
        <v>4</v>
      </c>
      <c r="P45" s="13">
        <f t="shared" si="5"/>
        <v>2</v>
      </c>
      <c r="Q45" s="13">
        <f t="shared" si="8"/>
        <v>1.9132513230956976</v>
      </c>
      <c r="R45" s="34">
        <f t="shared" si="6"/>
        <v>1.6581511466829379</v>
      </c>
      <c r="S45" s="134">
        <f t="shared" si="9"/>
        <v>-2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 ht="13">
      <c r="A46" s="7" t="s">
        <v>51</v>
      </c>
      <c r="B46" s="8"/>
      <c r="C46" s="12">
        <f t="shared" si="1"/>
        <v>81.698790017070934</v>
      </c>
      <c r="D46" s="13">
        <f t="shared" si="7"/>
        <v>73.528911015363846</v>
      </c>
      <c r="E46" s="13">
        <f t="shared" si="2"/>
        <v>63.725056213315334</v>
      </c>
      <c r="F46" s="14"/>
      <c r="G46" s="2"/>
      <c r="H46" s="8"/>
      <c r="I46" s="15">
        <f t="shared" si="0"/>
        <v>99.838120675707813</v>
      </c>
      <c r="J46" s="16">
        <f t="shared" si="3"/>
        <v>89.854308608137032</v>
      </c>
      <c r="K46" s="17">
        <f t="shared" si="4"/>
        <v>77.873734127052103</v>
      </c>
      <c r="L46" s="14"/>
      <c r="M46" s="2"/>
      <c r="N46" s="8"/>
      <c r="O46" s="13">
        <v>6</v>
      </c>
      <c r="P46" s="13">
        <f t="shared" si="5"/>
        <v>3</v>
      </c>
      <c r="Q46" s="13">
        <f t="shared" si="8"/>
        <v>2.9411564406145541</v>
      </c>
      <c r="R46" s="34">
        <f t="shared" si="6"/>
        <v>2.5490022485326134</v>
      </c>
      <c r="S46" s="134">
        <f t="shared" si="9"/>
        <v>-3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 ht="13">
      <c r="A47" s="7" t="s">
        <v>56</v>
      </c>
      <c r="B47" s="8"/>
      <c r="C47" s="12">
        <f t="shared" si="1"/>
        <v>87.457580998852961</v>
      </c>
      <c r="D47" s="13">
        <f t="shared" si="7"/>
        <v>78.711822898967668</v>
      </c>
      <c r="E47" s="13">
        <f t="shared" si="2"/>
        <v>68.216913179105319</v>
      </c>
      <c r="F47" s="14"/>
      <c r="G47" s="2"/>
      <c r="H47" s="8"/>
      <c r="I47" s="15">
        <f t="shared" si="0"/>
        <v>112.31048121958203</v>
      </c>
      <c r="J47" s="16">
        <f t="shared" si="3"/>
        <v>101.07943309762383</v>
      </c>
      <c r="K47" s="17">
        <f t="shared" si="4"/>
        <v>87.602175351273985</v>
      </c>
      <c r="L47" s="14"/>
      <c r="M47" s="2"/>
      <c r="N47" s="8"/>
      <c r="O47" s="13">
        <v>6</v>
      </c>
      <c r="P47" s="13">
        <f t="shared" si="5"/>
        <v>3</v>
      </c>
      <c r="Q47" s="13">
        <f t="shared" si="8"/>
        <v>3.1484729159587066</v>
      </c>
      <c r="R47" s="34">
        <f t="shared" si="6"/>
        <v>2.7286765271642128</v>
      </c>
      <c r="S47" s="134">
        <f t="shared" si="9"/>
        <v>-3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 ht="13">
      <c r="A48" s="7" t="s">
        <v>33</v>
      </c>
      <c r="B48" s="8"/>
      <c r="C48" s="12">
        <f t="shared" ref="C48:C71" si="10">$E$9*((AA48*W48)/(Z48*2*AC48))+$E$10*((AA48*X48+AB48*Y48))/(Z48*2*AC48)</f>
        <v>49.222295860605172</v>
      </c>
      <c r="D48" s="13">
        <f t="shared" si="7"/>
        <v>44.300066274544655</v>
      </c>
      <c r="E48" s="13">
        <f t="shared" ref="E48:E71" si="11">C48*$L$9</f>
        <v>38.393390771272038</v>
      </c>
      <c r="F48" s="14"/>
      <c r="G48" s="2"/>
      <c r="H48" s="8"/>
      <c r="I48" s="15">
        <f t="shared" ref="I48:I71" si="12">C48*AD48</f>
        <v>65.333263085198084</v>
      </c>
      <c r="J48" s="16">
        <f t="shared" si="3"/>
        <v>58.79993677667828</v>
      </c>
      <c r="K48" s="17">
        <f t="shared" ref="K48:K71" si="13">I48*$L$9</f>
        <v>50.959945206454506</v>
      </c>
      <c r="L48" s="14"/>
      <c r="M48" s="2"/>
      <c r="N48" s="8"/>
      <c r="O48" s="13">
        <v>4</v>
      </c>
      <c r="P48" s="13">
        <f t="shared" si="5"/>
        <v>2</v>
      </c>
      <c r="Q48" s="13">
        <f t="shared" si="8"/>
        <v>1.7720026509817861</v>
      </c>
      <c r="R48" s="34">
        <f t="shared" si="6"/>
        <v>1.5357356308508816</v>
      </c>
      <c r="S48" s="134">
        <f t="shared" si="9"/>
        <v>-2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 ht="13">
      <c r="A49" s="7" t="s">
        <v>41</v>
      </c>
      <c r="B49" s="8"/>
      <c r="C49" s="12">
        <f t="shared" si="10"/>
        <v>194.83167940573298</v>
      </c>
      <c r="D49" s="13">
        <f t="shared" si="7"/>
        <v>175.3485114651597</v>
      </c>
      <c r="E49" s="13">
        <f t="shared" si="11"/>
        <v>151.96870993647173</v>
      </c>
      <c r="F49" s="14"/>
      <c r="G49" s="2"/>
      <c r="H49" s="8"/>
      <c r="I49" s="15">
        <f t="shared" si="12"/>
        <v>281.78837942026081</v>
      </c>
      <c r="J49" s="16">
        <f t="shared" si="3"/>
        <v>253.60954147823475</v>
      </c>
      <c r="K49" s="17">
        <f t="shared" si="13"/>
        <v>219.79493594780345</v>
      </c>
      <c r="L49" s="14"/>
      <c r="M49" s="2"/>
      <c r="N49" s="8"/>
      <c r="O49" s="13">
        <v>14</v>
      </c>
      <c r="P49" s="13">
        <f t="shared" si="5"/>
        <v>8</v>
      </c>
      <c r="Q49" s="13">
        <f t="shared" ref="Q49:Q71" si="14">D49/25</f>
        <v>7.0139404586063883</v>
      </c>
      <c r="R49" s="34">
        <f t="shared" ref="R49:R71" si="15">E49/25</f>
        <v>6.0787483974588694</v>
      </c>
      <c r="S49" s="134">
        <f t="shared" si="9"/>
        <v>-6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 ht="13">
      <c r="A50" s="7" t="s">
        <v>39</v>
      </c>
      <c r="B50" s="8"/>
      <c r="C50" s="12">
        <f t="shared" si="10"/>
        <v>165.32476603203079</v>
      </c>
      <c r="D50" s="13">
        <f t="shared" si="7"/>
        <v>148.79228942882773</v>
      </c>
      <c r="E50" s="13">
        <f t="shared" si="11"/>
        <v>128.95331750498403</v>
      </c>
      <c r="F50" s="14"/>
      <c r="G50" s="2"/>
      <c r="H50" s="8"/>
      <c r="I50" s="15">
        <f t="shared" si="12"/>
        <v>243.79543427417943</v>
      </c>
      <c r="J50" s="16">
        <f t="shared" si="3"/>
        <v>219.4158908467615</v>
      </c>
      <c r="K50" s="17">
        <f t="shared" si="13"/>
        <v>190.16043873385996</v>
      </c>
      <c r="L50" s="14"/>
      <c r="M50" s="2"/>
      <c r="N50" s="8"/>
      <c r="O50" s="13">
        <v>12</v>
      </c>
      <c r="P50" s="13">
        <f t="shared" si="5"/>
        <v>7</v>
      </c>
      <c r="Q50" s="13">
        <f t="shared" si="14"/>
        <v>5.9516915771531096</v>
      </c>
      <c r="R50" s="34">
        <f t="shared" si="15"/>
        <v>5.1581327001993609</v>
      </c>
      <c r="S50" s="134">
        <f t="shared" si="9"/>
        <v>-5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 ht="13">
      <c r="A51" s="7" t="s">
        <v>40</v>
      </c>
      <c r="B51" s="8"/>
      <c r="C51" s="12">
        <f t="shared" si="10"/>
        <v>190.61603520679648</v>
      </c>
      <c r="D51" s="13">
        <f t="shared" si="7"/>
        <v>171.55443168611683</v>
      </c>
      <c r="E51" s="13">
        <f t="shared" si="11"/>
        <v>148.68050746130126</v>
      </c>
      <c r="F51" s="14"/>
      <c r="G51" s="2"/>
      <c r="H51" s="8"/>
      <c r="I51" s="15">
        <f t="shared" si="12"/>
        <v>281.23094229173961</v>
      </c>
      <c r="J51" s="16">
        <f t="shared" si="3"/>
        <v>253.10784806256567</v>
      </c>
      <c r="K51" s="17">
        <f t="shared" si="13"/>
        <v>219.3601349875569</v>
      </c>
      <c r="L51" s="14"/>
      <c r="M51" s="2"/>
      <c r="N51" s="8"/>
      <c r="O51" s="13">
        <v>14</v>
      </c>
      <c r="P51" s="13">
        <f t="shared" si="5"/>
        <v>8</v>
      </c>
      <c r="Q51" s="13">
        <f t="shared" si="14"/>
        <v>6.8621772674446735</v>
      </c>
      <c r="R51" s="34">
        <f t="shared" si="15"/>
        <v>5.9472202984520504</v>
      </c>
      <c r="S51" s="134">
        <f t="shared" si="9"/>
        <v>-6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 ht="13">
      <c r="A52" s="7" t="s">
        <v>27</v>
      </c>
      <c r="B52" s="8"/>
      <c r="C52" s="12">
        <f t="shared" si="10"/>
        <v>220.47708253239483</v>
      </c>
      <c r="D52" s="13">
        <f t="shared" si="7"/>
        <v>198.42937427915535</v>
      </c>
      <c r="E52" s="13">
        <f t="shared" si="11"/>
        <v>171.97212437526798</v>
      </c>
      <c r="F52" s="14"/>
      <c r="G52" s="2"/>
      <c r="H52" s="8"/>
      <c r="I52" s="15">
        <f t="shared" si="12"/>
        <v>274.01105071064217</v>
      </c>
      <c r="J52" s="16">
        <f t="shared" si="3"/>
        <v>246.60994563957794</v>
      </c>
      <c r="K52" s="17">
        <f t="shared" si="13"/>
        <v>213.72861955430091</v>
      </c>
      <c r="L52" s="14"/>
      <c r="M52" s="2"/>
      <c r="N52" s="8"/>
      <c r="O52" s="13">
        <v>16</v>
      </c>
      <c r="P52" s="13">
        <f t="shared" si="5"/>
        <v>9</v>
      </c>
      <c r="Q52" s="13">
        <f t="shared" si="14"/>
        <v>7.9371749711662138</v>
      </c>
      <c r="R52" s="34">
        <f t="shared" si="15"/>
        <v>6.8788849750107195</v>
      </c>
      <c r="S52" s="134">
        <f t="shared" si="9"/>
        <v>-7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 ht="13">
      <c r="A53" s="7" t="s">
        <v>26</v>
      </c>
      <c r="B53" s="8"/>
      <c r="C53" s="12">
        <f t="shared" si="10"/>
        <v>148.19646000749543</v>
      </c>
      <c r="D53" s="13">
        <f t="shared" si="7"/>
        <v>133.37681400674589</v>
      </c>
      <c r="E53" s="13">
        <f t="shared" si="11"/>
        <v>115.59323880584644</v>
      </c>
      <c r="F53" s="14"/>
      <c r="G53" s="2"/>
      <c r="H53" s="8"/>
      <c r="I53" s="15">
        <f t="shared" si="12"/>
        <v>214.71398124211652</v>
      </c>
      <c r="J53" s="16">
        <f t="shared" si="3"/>
        <v>193.24258311790487</v>
      </c>
      <c r="K53" s="17">
        <f t="shared" si="13"/>
        <v>167.47690536885088</v>
      </c>
      <c r="L53" s="14"/>
      <c r="M53" s="2"/>
      <c r="N53" s="8"/>
      <c r="O53" s="13">
        <v>11</v>
      </c>
      <c r="P53" s="13">
        <f t="shared" si="5"/>
        <v>6</v>
      </c>
      <c r="Q53" s="13">
        <f t="shared" si="14"/>
        <v>5.3350725602698352</v>
      </c>
      <c r="R53" s="34">
        <f t="shared" si="15"/>
        <v>4.6237295522338577</v>
      </c>
      <c r="S53" s="134">
        <f t="shared" si="9"/>
        <v>-5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 ht="13">
      <c r="A54" s="7" t="s">
        <v>9</v>
      </c>
      <c r="B54" s="8"/>
      <c r="C54" s="12">
        <f t="shared" si="10"/>
        <v>111.20423830496324</v>
      </c>
      <c r="D54" s="13">
        <f t="shared" si="7"/>
        <v>100.08381447446692</v>
      </c>
      <c r="E54" s="13">
        <f t="shared" si="11"/>
        <v>86.739305877871331</v>
      </c>
      <c r="F54" s="14"/>
      <c r="G54" s="2"/>
      <c r="H54" s="8"/>
      <c r="I54" s="15">
        <f t="shared" si="12"/>
        <v>173.61004041587913</v>
      </c>
      <c r="J54" s="16">
        <f t="shared" si="3"/>
        <v>156.24903637429122</v>
      </c>
      <c r="K54" s="17">
        <f t="shared" si="13"/>
        <v>135.41583152438574</v>
      </c>
      <c r="L54" s="14"/>
      <c r="M54" s="2"/>
      <c r="N54" s="8"/>
      <c r="O54" s="13">
        <v>8</v>
      </c>
      <c r="P54" s="13">
        <f t="shared" si="5"/>
        <v>4</v>
      </c>
      <c r="Q54" s="13">
        <f t="shared" si="14"/>
        <v>4.003352578978677</v>
      </c>
      <c r="R54" s="34">
        <f t="shared" si="15"/>
        <v>3.4695722351148532</v>
      </c>
      <c r="S54" s="134">
        <f t="shared" si="9"/>
        <v>-4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 ht="13">
      <c r="A55" s="7" t="s">
        <v>28</v>
      </c>
      <c r="B55" s="8"/>
      <c r="C55" s="12">
        <f t="shared" si="10"/>
        <v>200.40474790799485</v>
      </c>
      <c r="D55" s="13">
        <f t="shared" si="7"/>
        <v>180.36427311719535</v>
      </c>
      <c r="E55" s="13">
        <f t="shared" si="11"/>
        <v>156.31570336823597</v>
      </c>
      <c r="F55" s="14"/>
      <c r="G55" s="2"/>
      <c r="H55" s="8"/>
      <c r="I55" s="15">
        <f t="shared" si="12"/>
        <v>256.62804456211228</v>
      </c>
      <c r="J55" s="16">
        <f t="shared" si="3"/>
        <v>230.96524010590105</v>
      </c>
      <c r="K55" s="17">
        <f t="shared" si="13"/>
        <v>200.16987475844758</v>
      </c>
      <c r="L55" s="14"/>
      <c r="M55" s="2"/>
      <c r="N55" s="8"/>
      <c r="O55" s="13">
        <v>15</v>
      </c>
      <c r="P55" s="13">
        <f t="shared" si="5"/>
        <v>8</v>
      </c>
      <c r="Q55" s="13">
        <f t="shared" si="14"/>
        <v>7.2145709246878145</v>
      </c>
      <c r="R55" s="34">
        <f t="shared" si="15"/>
        <v>6.2526281347294388</v>
      </c>
      <c r="S55" s="134">
        <f t="shared" si="9"/>
        <v>-7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 ht="13">
      <c r="A56" s="7" t="s">
        <v>18</v>
      </c>
      <c r="B56" s="8"/>
      <c r="C56" s="12">
        <f t="shared" si="10"/>
        <v>212.91068453864341</v>
      </c>
      <c r="D56" s="13">
        <f t="shared" si="7"/>
        <v>191.61961608477907</v>
      </c>
      <c r="E56" s="13">
        <f t="shared" si="11"/>
        <v>166.07033394014186</v>
      </c>
      <c r="F56" s="14"/>
      <c r="G56" s="2"/>
      <c r="H56" s="8"/>
      <c r="I56" s="15">
        <f t="shared" si="12"/>
        <v>277.26453858974543</v>
      </c>
      <c r="J56" s="16">
        <f t="shared" si="3"/>
        <v>249.53808473077089</v>
      </c>
      <c r="K56" s="17">
        <f t="shared" si="13"/>
        <v>216.26634010000143</v>
      </c>
      <c r="L56" s="14"/>
      <c r="M56" s="2"/>
      <c r="N56" s="8"/>
      <c r="O56" s="13">
        <v>16</v>
      </c>
      <c r="P56" s="13">
        <f t="shared" si="5"/>
        <v>9</v>
      </c>
      <c r="Q56" s="13">
        <f t="shared" si="14"/>
        <v>7.6647846433911626</v>
      </c>
      <c r="R56" s="34">
        <f t="shared" si="15"/>
        <v>6.6428133576056743</v>
      </c>
      <c r="S56" s="134">
        <f t="shared" si="9"/>
        <v>-7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 ht="13">
      <c r="A57" s="7" t="s">
        <v>25</v>
      </c>
      <c r="B57" s="8"/>
      <c r="C57" s="12">
        <f t="shared" si="10"/>
        <v>122.65690068600469</v>
      </c>
      <c r="D57" s="13">
        <f t="shared" si="7"/>
        <v>110.39121061740423</v>
      </c>
      <c r="E57" s="13">
        <f t="shared" si="11"/>
        <v>95.672382535083656</v>
      </c>
      <c r="F57" s="14"/>
      <c r="G57" s="2"/>
      <c r="H57" s="8"/>
      <c r="I57" s="15">
        <f t="shared" si="12"/>
        <v>179.97751633043879</v>
      </c>
      <c r="J57" s="16">
        <f t="shared" si="3"/>
        <v>161.97976469739493</v>
      </c>
      <c r="K57" s="17">
        <f t="shared" si="13"/>
        <v>140.38246273774226</v>
      </c>
      <c r="L57" s="14"/>
      <c r="M57" s="2"/>
      <c r="N57" s="8"/>
      <c r="O57" s="13">
        <v>9</v>
      </c>
      <c r="P57" s="13">
        <f t="shared" si="5"/>
        <v>5</v>
      </c>
      <c r="Q57" s="13">
        <f t="shared" si="14"/>
        <v>4.4156484246961689</v>
      </c>
      <c r="R57" s="34">
        <f t="shared" si="15"/>
        <v>3.8268953014033462</v>
      </c>
      <c r="S57" s="134">
        <f t="shared" si="9"/>
        <v>-4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 ht="13">
      <c r="A58" s="7" t="s">
        <v>5</v>
      </c>
      <c r="B58" s="8"/>
      <c r="C58" s="12">
        <f t="shared" si="10"/>
        <v>88.341159943399262</v>
      </c>
      <c r="D58" s="13">
        <f t="shared" si="7"/>
        <v>79.507043949059337</v>
      </c>
      <c r="E58" s="13">
        <f t="shared" si="11"/>
        <v>68.90610475585143</v>
      </c>
      <c r="F58" s="14"/>
      <c r="G58" s="2"/>
      <c r="H58" s="8"/>
      <c r="I58" s="15">
        <f t="shared" si="12"/>
        <v>144.23333413199936</v>
      </c>
      <c r="J58" s="16">
        <f t="shared" si="3"/>
        <v>129.81000071879942</v>
      </c>
      <c r="K58" s="17">
        <f t="shared" si="13"/>
        <v>112.5020006229595</v>
      </c>
      <c r="L58" s="14"/>
      <c r="M58" s="2"/>
      <c r="N58" s="8"/>
      <c r="O58" s="13">
        <v>6</v>
      </c>
      <c r="P58" s="13">
        <f t="shared" si="5"/>
        <v>4</v>
      </c>
      <c r="Q58" s="13">
        <f t="shared" si="14"/>
        <v>3.1802817579623737</v>
      </c>
      <c r="R58" s="34">
        <f t="shared" si="15"/>
        <v>2.7562441902340571</v>
      </c>
      <c r="S58" s="134">
        <f t="shared" si="9"/>
        <v>-2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 ht="13">
      <c r="A59" s="7" t="s">
        <v>8</v>
      </c>
      <c r="B59" s="8"/>
      <c r="C59" s="12">
        <f t="shared" si="10"/>
        <v>114.54490802920655</v>
      </c>
      <c r="D59" s="13">
        <f t="shared" si="7"/>
        <v>103.09041722628589</v>
      </c>
      <c r="E59" s="13">
        <f t="shared" si="11"/>
        <v>89.345028262781113</v>
      </c>
      <c r="F59" s="14"/>
      <c r="G59" s="2"/>
      <c r="H59" s="8"/>
      <c r="I59" s="15">
        <f t="shared" si="12"/>
        <v>162.8735032488436</v>
      </c>
      <c r="J59" s="16">
        <f t="shared" si="3"/>
        <v>146.58615292395925</v>
      </c>
      <c r="K59" s="17">
        <f t="shared" si="13"/>
        <v>127.04133253409802</v>
      </c>
      <c r="L59" s="14"/>
      <c r="M59" s="2"/>
      <c r="N59" s="8"/>
      <c r="O59" s="13">
        <v>8</v>
      </c>
      <c r="P59" s="13">
        <f t="shared" si="5"/>
        <v>5</v>
      </c>
      <c r="Q59" s="13">
        <f t="shared" si="14"/>
        <v>4.1236166890514356</v>
      </c>
      <c r="R59" s="34">
        <f t="shared" si="15"/>
        <v>3.5738011305112445</v>
      </c>
      <c r="S59" s="134">
        <f t="shared" si="9"/>
        <v>-3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 ht="13">
      <c r="A60" s="7" t="s">
        <v>1</v>
      </c>
      <c r="B60" s="8"/>
      <c r="C60" s="12">
        <f t="shared" si="10"/>
        <v>75.689314579266608</v>
      </c>
      <c r="D60" s="13">
        <f t="shared" si="7"/>
        <v>68.120383121339955</v>
      </c>
      <c r="E60" s="13">
        <f t="shared" si="11"/>
        <v>59.037665371827956</v>
      </c>
      <c r="F60" s="14"/>
      <c r="G60" s="2"/>
      <c r="H60" s="8"/>
      <c r="I60" s="15">
        <f t="shared" si="12"/>
        <v>134.79819920794938</v>
      </c>
      <c r="J60" s="16">
        <f t="shared" si="3"/>
        <v>121.31837928715444</v>
      </c>
      <c r="K60" s="17">
        <f t="shared" si="13"/>
        <v>105.14259538220053</v>
      </c>
      <c r="L60" s="14"/>
      <c r="M60" s="2"/>
      <c r="N60" s="8"/>
      <c r="O60" s="13">
        <v>6</v>
      </c>
      <c r="P60" s="13">
        <f t="shared" si="5"/>
        <v>3</v>
      </c>
      <c r="Q60" s="13">
        <f t="shared" si="14"/>
        <v>2.7248153248535982</v>
      </c>
      <c r="R60" s="34">
        <f t="shared" si="15"/>
        <v>2.3615066148731181</v>
      </c>
      <c r="S60" s="134">
        <f t="shared" si="9"/>
        <v>-3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 ht="13">
      <c r="A61" s="7" t="s">
        <v>13</v>
      </c>
      <c r="B61" s="8"/>
      <c r="C61" s="12">
        <f t="shared" si="10"/>
        <v>51.933126563361661</v>
      </c>
      <c r="D61" s="13">
        <f t="shared" si="7"/>
        <v>46.739813907025493</v>
      </c>
      <c r="E61" s="13">
        <f t="shared" si="11"/>
        <v>40.507838719422097</v>
      </c>
      <c r="F61" s="14"/>
      <c r="G61" s="2"/>
      <c r="H61" s="8"/>
      <c r="I61" s="15">
        <f t="shared" si="12"/>
        <v>74.725217555642715</v>
      </c>
      <c r="J61" s="16">
        <f t="shared" si="3"/>
        <v>67.252695800078442</v>
      </c>
      <c r="K61" s="17">
        <f t="shared" si="13"/>
        <v>58.285669693401317</v>
      </c>
      <c r="L61" s="14"/>
      <c r="M61" s="2"/>
      <c r="N61" s="8"/>
      <c r="O61" s="13">
        <v>4</v>
      </c>
      <c r="P61" s="13">
        <f t="shared" si="5"/>
        <v>2</v>
      </c>
      <c r="Q61" s="13">
        <f t="shared" si="14"/>
        <v>1.8695925562810196</v>
      </c>
      <c r="R61" s="34">
        <f t="shared" si="15"/>
        <v>1.6203135487768838</v>
      </c>
      <c r="S61" s="134">
        <f t="shared" si="9"/>
        <v>-2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 ht="13">
      <c r="A62" s="7" t="s">
        <v>10</v>
      </c>
      <c r="B62" s="8"/>
      <c r="C62" s="12">
        <f t="shared" si="10"/>
        <v>128.91431149365906</v>
      </c>
      <c r="D62" s="13">
        <f t="shared" si="7"/>
        <v>116.02288034429316</v>
      </c>
      <c r="E62" s="13">
        <f t="shared" si="11"/>
        <v>100.55316296505407</v>
      </c>
      <c r="F62" s="14"/>
      <c r="G62" s="2"/>
      <c r="H62" s="8"/>
      <c r="I62" s="15">
        <f t="shared" si="12"/>
        <v>187.7474100314891</v>
      </c>
      <c r="J62" s="16">
        <f t="shared" si="3"/>
        <v>168.97266902834019</v>
      </c>
      <c r="K62" s="17">
        <f t="shared" si="13"/>
        <v>146.44297982456149</v>
      </c>
      <c r="L62" s="14"/>
      <c r="M62" s="2"/>
      <c r="N62" s="8"/>
      <c r="O62" s="13">
        <v>10</v>
      </c>
      <c r="P62" s="13">
        <f t="shared" si="5"/>
        <v>5</v>
      </c>
      <c r="Q62" s="13">
        <f t="shared" si="14"/>
        <v>4.6409152137717262</v>
      </c>
      <c r="R62" s="34">
        <f t="shared" si="15"/>
        <v>4.0221265186021631</v>
      </c>
      <c r="S62" s="134">
        <f t="shared" si="9"/>
        <v>-5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 ht="13">
      <c r="A63" s="7" t="s">
        <v>22</v>
      </c>
      <c r="B63" s="8"/>
      <c r="C63" s="12">
        <f t="shared" si="10"/>
        <v>18.258615309232059</v>
      </c>
      <c r="D63" s="13">
        <f t="shared" si="7"/>
        <v>16.432753778308854</v>
      </c>
      <c r="E63" s="13">
        <f t="shared" si="11"/>
        <v>14.241719941201007</v>
      </c>
      <c r="F63" s="14"/>
      <c r="G63" s="2"/>
      <c r="H63" s="8"/>
      <c r="I63" s="15">
        <f t="shared" si="12"/>
        <v>25.42897676823636</v>
      </c>
      <c r="J63" s="16">
        <f t="shared" si="3"/>
        <v>22.886079091412725</v>
      </c>
      <c r="K63" s="17">
        <f t="shared" si="13"/>
        <v>19.834601879224362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0.65731015113235414</v>
      </c>
      <c r="R63" s="34">
        <f t="shared" si="15"/>
        <v>0.56966879764804024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 ht="13">
      <c r="A64" s="7" t="s">
        <v>23</v>
      </c>
      <c r="B64" s="8"/>
      <c r="C64" s="12">
        <f t="shared" si="10"/>
        <v>33.093686698534256</v>
      </c>
      <c r="D64" s="13">
        <f t="shared" si="7"/>
        <v>29.784318028680833</v>
      </c>
      <c r="E64" s="13">
        <f t="shared" si="11"/>
        <v>25.813075624856722</v>
      </c>
      <c r="F64" s="14"/>
      <c r="G64" s="2"/>
      <c r="H64" s="8"/>
      <c r="I64" s="15">
        <f t="shared" si="12"/>
        <v>45.708726006194986</v>
      </c>
      <c r="J64" s="16">
        <f t="shared" si="3"/>
        <v>41.137853405575491</v>
      </c>
      <c r="K64" s="17">
        <f t="shared" si="13"/>
        <v>35.652806284832089</v>
      </c>
      <c r="L64" s="14"/>
      <c r="M64" s="2"/>
      <c r="N64" s="8"/>
      <c r="O64" s="13">
        <v>2</v>
      </c>
      <c r="P64" s="13">
        <f t="shared" si="5"/>
        <v>1</v>
      </c>
      <c r="Q64" s="13">
        <f t="shared" si="14"/>
        <v>1.1913727211472334</v>
      </c>
      <c r="R64" s="34">
        <f t="shared" si="15"/>
        <v>1.032523024994269</v>
      </c>
      <c r="S64" s="134">
        <f t="shared" si="9"/>
        <v>-1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 ht="13">
      <c r="A65" s="7" t="s">
        <v>52</v>
      </c>
      <c r="B65" s="8"/>
      <c r="C65" s="12">
        <f t="shared" si="10"/>
        <v>179.07190285043336</v>
      </c>
      <c r="D65" s="13">
        <f t="shared" si="7"/>
        <v>161.16471256539003</v>
      </c>
      <c r="E65" s="13">
        <f t="shared" si="11"/>
        <v>139.67608422333802</v>
      </c>
      <c r="F65" s="14"/>
      <c r="G65" s="2"/>
      <c r="H65" s="8"/>
      <c r="I65" s="15">
        <f t="shared" si="12"/>
        <v>260.23798157516433</v>
      </c>
      <c r="J65" s="16">
        <f t="shared" si="3"/>
        <v>234.21418341764789</v>
      </c>
      <c r="K65" s="17">
        <f t="shared" si="13"/>
        <v>202.98562562862818</v>
      </c>
      <c r="L65" s="14"/>
      <c r="M65" s="2"/>
      <c r="N65" s="8"/>
      <c r="O65" s="13">
        <v>13</v>
      </c>
      <c r="P65" s="13">
        <f t="shared" si="5"/>
        <v>7</v>
      </c>
      <c r="Q65" s="13">
        <f t="shared" si="14"/>
        <v>6.4465885026156009</v>
      </c>
      <c r="R65" s="34">
        <f t="shared" si="15"/>
        <v>5.5870433689335206</v>
      </c>
      <c r="S65" s="134">
        <f t="shared" si="9"/>
        <v>-6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 ht="13">
      <c r="A66" s="7" t="s">
        <v>57</v>
      </c>
      <c r="B66" s="8"/>
      <c r="C66" s="12">
        <f t="shared" si="10"/>
        <v>92.364747799860481</v>
      </c>
      <c r="D66" s="13">
        <f t="shared" si="7"/>
        <v>83.128273019874442</v>
      </c>
      <c r="E66" s="13">
        <f t="shared" si="11"/>
        <v>72.044503283891174</v>
      </c>
      <c r="F66" s="14"/>
      <c r="G66" s="2"/>
      <c r="H66" s="8"/>
      <c r="I66" s="15">
        <f t="shared" si="12"/>
        <v>137.56948146535876</v>
      </c>
      <c r="J66" s="16">
        <f t="shared" si="3"/>
        <v>123.81253331882289</v>
      </c>
      <c r="K66" s="17">
        <f t="shared" si="13"/>
        <v>107.30419554297984</v>
      </c>
      <c r="L66" s="14"/>
      <c r="M66" s="2"/>
      <c r="N66" s="8"/>
      <c r="O66" s="13">
        <v>7</v>
      </c>
      <c r="P66" s="13">
        <f t="shared" si="5"/>
        <v>4</v>
      </c>
      <c r="Q66" s="13">
        <f t="shared" si="14"/>
        <v>3.3251309207949777</v>
      </c>
      <c r="R66" s="34">
        <f t="shared" si="15"/>
        <v>2.8817801313556468</v>
      </c>
      <c r="S66" s="134">
        <f t="shared" si="9"/>
        <v>-3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 ht="13">
      <c r="A67" s="2" t="s">
        <v>53</v>
      </c>
      <c r="B67" s="8"/>
      <c r="C67" s="12">
        <f t="shared" si="10"/>
        <v>170.40061022637474</v>
      </c>
      <c r="D67" s="13">
        <f t="shared" si="7"/>
        <v>153.36054920373726</v>
      </c>
      <c r="E67" s="13">
        <f t="shared" si="11"/>
        <v>132.9124759765723</v>
      </c>
      <c r="F67" s="14"/>
      <c r="G67" s="2"/>
      <c r="H67" s="8"/>
      <c r="I67" s="15">
        <f t="shared" si="12"/>
        <v>245.36026494721193</v>
      </c>
      <c r="J67" s="16">
        <f t="shared" si="3"/>
        <v>220.82423845249073</v>
      </c>
      <c r="K67" s="17">
        <f t="shared" si="13"/>
        <v>191.3810066588253</v>
      </c>
      <c r="L67" s="14"/>
      <c r="M67" s="2"/>
      <c r="N67" s="8"/>
      <c r="O67" s="13">
        <v>12</v>
      </c>
      <c r="P67" s="13">
        <f t="shared" si="5"/>
        <v>7</v>
      </c>
      <c r="Q67" s="13">
        <f t="shared" si="14"/>
        <v>6.1344219681494909</v>
      </c>
      <c r="R67" s="34">
        <f t="shared" si="15"/>
        <v>5.3164990390628919</v>
      </c>
      <c r="S67" s="134">
        <f t="shared" si="9"/>
        <v>-5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 ht="13">
      <c r="A68" s="2" t="s">
        <v>59</v>
      </c>
      <c r="B68" s="8"/>
      <c r="C68" s="12">
        <f t="shared" si="10"/>
        <v>224.78586014518959</v>
      </c>
      <c r="D68" s="13">
        <f t="shared" si="7"/>
        <v>202.30727413067063</v>
      </c>
      <c r="E68" s="13">
        <f t="shared" si="11"/>
        <v>175.33297091324789</v>
      </c>
      <c r="F68" s="14"/>
      <c r="G68" s="2"/>
      <c r="H68" s="8"/>
      <c r="I68" s="15">
        <f t="shared" si="12"/>
        <v>273.49675281462538</v>
      </c>
      <c r="J68" s="16">
        <f t="shared" si="3"/>
        <v>246.14707753316284</v>
      </c>
      <c r="K68" s="17">
        <f t="shared" si="13"/>
        <v>213.32746719540779</v>
      </c>
      <c r="L68" s="14"/>
      <c r="M68" s="2"/>
      <c r="N68" s="8"/>
      <c r="O68" s="13">
        <v>16</v>
      </c>
      <c r="P68" s="13">
        <f t="shared" si="5"/>
        <v>9</v>
      </c>
      <c r="Q68" s="13">
        <f t="shared" si="14"/>
        <v>8.0922909652268249</v>
      </c>
      <c r="R68" s="34">
        <f t="shared" si="15"/>
        <v>7.0133188365299155</v>
      </c>
      <c r="S68" s="134">
        <f t="shared" si="9"/>
        <v>-7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 ht="13">
      <c r="A69" s="2" t="s">
        <v>36</v>
      </c>
      <c r="B69" s="8"/>
      <c r="C69" s="12">
        <f t="shared" si="10"/>
        <v>244.49657102417598</v>
      </c>
      <c r="D69" s="13">
        <f t="shared" si="7"/>
        <v>220.04691392175837</v>
      </c>
      <c r="E69" s="13">
        <f t="shared" si="11"/>
        <v>190.70732539885728</v>
      </c>
      <c r="F69" s="14"/>
      <c r="G69" s="2"/>
      <c r="H69" s="8"/>
      <c r="I69" s="15">
        <f t="shared" si="12"/>
        <v>316.58596674211861</v>
      </c>
      <c r="J69" s="16">
        <f t="shared" si="3"/>
        <v>284.92737006790674</v>
      </c>
      <c r="K69" s="17">
        <f t="shared" si="13"/>
        <v>246.93705405885254</v>
      </c>
      <c r="L69" s="14"/>
      <c r="M69" s="2"/>
      <c r="N69" s="8"/>
      <c r="O69" s="13">
        <v>18</v>
      </c>
      <c r="P69" s="13">
        <f t="shared" si="5"/>
        <v>10</v>
      </c>
      <c r="Q69" s="13">
        <f t="shared" si="14"/>
        <v>8.8018765568703348</v>
      </c>
      <c r="R69" s="34">
        <f t="shared" si="15"/>
        <v>7.6282930159542914</v>
      </c>
      <c r="S69" s="134">
        <f t="shared" si="9"/>
        <v>-8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 ht="13">
      <c r="A70" s="7" t="s">
        <v>324</v>
      </c>
      <c r="B70" s="8"/>
      <c r="C70" s="12">
        <f t="shared" si="10"/>
        <v>160.88994396225101</v>
      </c>
      <c r="D70" s="13">
        <f t="shared" si="7"/>
        <v>144.80094956602591</v>
      </c>
      <c r="E70" s="13">
        <f t="shared" si="11"/>
        <v>125.49415629055579</v>
      </c>
      <c r="F70" s="14"/>
      <c r="G70" s="2"/>
      <c r="H70" s="8"/>
      <c r="I70" s="15">
        <f t="shared" si="12"/>
        <v>239.62372339502789</v>
      </c>
      <c r="J70" s="16">
        <f t="shared" si="3"/>
        <v>215.6613510555251</v>
      </c>
      <c r="K70" s="17">
        <f t="shared" si="13"/>
        <v>186.90650424812176</v>
      </c>
      <c r="L70" s="14"/>
      <c r="M70" s="2"/>
      <c r="N70" s="8"/>
      <c r="O70" s="13">
        <v>12</v>
      </c>
      <c r="P70" s="13">
        <f t="shared" si="5"/>
        <v>6</v>
      </c>
      <c r="Q70" s="13">
        <f t="shared" si="14"/>
        <v>5.7920379826410366</v>
      </c>
      <c r="R70" s="34">
        <f t="shared" si="15"/>
        <v>5.0197662516222321</v>
      </c>
      <c r="S70" s="134">
        <f t="shared" si="9"/>
        <v>-6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 ht="13">
      <c r="A71" s="7" t="s">
        <v>325</v>
      </c>
      <c r="B71" s="8"/>
      <c r="C71" s="12">
        <f t="shared" si="10"/>
        <v>94.939979384437436</v>
      </c>
      <c r="D71" s="13">
        <f t="shared" si="7"/>
        <v>85.445981445993695</v>
      </c>
      <c r="E71" s="13">
        <f t="shared" si="11"/>
        <v>74.053183919861198</v>
      </c>
      <c r="F71" s="14"/>
      <c r="G71" s="2"/>
      <c r="H71" s="8"/>
      <c r="I71" s="15">
        <f t="shared" si="12"/>
        <v>126.18457747014619</v>
      </c>
      <c r="J71" s="16">
        <f t="shared" si="3"/>
        <v>113.56611972313158</v>
      </c>
      <c r="K71" s="17">
        <f t="shared" si="13"/>
        <v>98.423970426714035</v>
      </c>
      <c r="L71" s="14"/>
      <c r="M71" s="2"/>
      <c r="N71" s="8"/>
      <c r="O71" s="13">
        <v>7</v>
      </c>
      <c r="P71" s="13">
        <f t="shared" si="5"/>
        <v>4</v>
      </c>
      <c r="Q71" s="13">
        <f t="shared" si="14"/>
        <v>3.4178392578397476</v>
      </c>
      <c r="R71" s="34">
        <f t="shared" si="15"/>
        <v>2.9621273567944479</v>
      </c>
      <c r="S71" s="134">
        <f t="shared" si="9"/>
        <v>-3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 ht="13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 ht="13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 ht="13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 ht="13">
      <c r="A75" s="7" t="s">
        <v>326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uPNmkjeoq+tuuN6InKfwgqacwZXf6beOW1hrFnI/np3JP3cD1z5ZK5rV6o92tgfA2Ozu6FJe4T+ROBjH4W/50A==" saltValue="03eDvsO/AM50XCMO+AGsow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5"/>
  <cols>
    <col min="1" max="1" width="13.26953125" customWidth="1"/>
    <col min="2" max="2" width="13.7265625" customWidth="1"/>
    <col min="3" max="5" width="12.54296875" customWidth="1"/>
    <col min="6" max="6" width="12.81640625" customWidth="1"/>
    <col min="7" max="7" width="11.54296875" customWidth="1"/>
    <col min="8" max="8" width="12.1796875" customWidth="1"/>
    <col min="9" max="9" width="15.26953125" customWidth="1"/>
    <col min="10" max="10" width="14.7265625" customWidth="1"/>
    <col min="11" max="11" width="14.81640625" customWidth="1"/>
    <col min="12" max="12" width="14.26953125" customWidth="1"/>
    <col min="13" max="13" width="13.453125" customWidth="1"/>
    <col min="14" max="14" width="14.1796875" customWidth="1"/>
    <col min="15" max="15" width="10.54296875" customWidth="1"/>
    <col min="16" max="16" width="10.54296875" hidden="1" customWidth="1"/>
    <col min="19" max="19" width="11.1796875" bestFit="1" customWidth="1"/>
  </cols>
  <sheetData>
    <row r="1" spans="1:19" ht="52.5">
      <c r="A1" s="26" t="s">
        <v>76</v>
      </c>
      <c r="B1" s="26" t="s">
        <v>77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82</v>
      </c>
      <c r="H1" s="26" t="s">
        <v>83</v>
      </c>
      <c r="I1" s="37" t="s">
        <v>84</v>
      </c>
      <c r="J1" s="26" t="s">
        <v>85</v>
      </c>
      <c r="K1" s="26" t="s">
        <v>86</v>
      </c>
      <c r="L1" s="26" t="s">
        <v>87</v>
      </c>
      <c r="M1" s="26" t="s">
        <v>88</v>
      </c>
      <c r="N1" s="26" t="s">
        <v>89</v>
      </c>
      <c r="O1" s="26" t="s">
        <v>90</v>
      </c>
      <c r="P1" s="38"/>
      <c r="Q1" s="27" t="s">
        <v>91</v>
      </c>
      <c r="R1" s="27" t="s">
        <v>92</v>
      </c>
      <c r="S1" s="27" t="s">
        <v>93</v>
      </c>
    </row>
    <row r="2" spans="1:19" ht="25">
      <c r="A2" s="28" t="s">
        <v>94</v>
      </c>
      <c r="B2" s="28" t="s">
        <v>95</v>
      </c>
      <c r="C2" s="28" t="s">
        <v>96</v>
      </c>
      <c r="D2" s="29" t="s">
        <v>96</v>
      </c>
      <c r="E2" s="29" t="s">
        <v>97</v>
      </c>
      <c r="F2" s="28" t="s">
        <v>98</v>
      </c>
      <c r="G2" s="28" t="s">
        <v>99</v>
      </c>
      <c r="H2" s="28" t="s">
        <v>100</v>
      </c>
      <c r="I2" s="28" t="s">
        <v>101</v>
      </c>
      <c r="J2" s="28" t="s">
        <v>102</v>
      </c>
      <c r="K2" s="28" t="s">
        <v>103</v>
      </c>
      <c r="L2" s="28" t="s">
        <v>104</v>
      </c>
      <c r="M2" s="28" t="s">
        <v>105</v>
      </c>
      <c r="N2" s="28" t="s">
        <v>106</v>
      </c>
      <c r="O2" s="28" t="s">
        <v>107</v>
      </c>
      <c r="P2" s="28"/>
      <c r="Q2" s="28" t="s">
        <v>108</v>
      </c>
      <c r="R2" s="28" t="s">
        <v>109</v>
      </c>
      <c r="S2" s="30" t="s">
        <v>110</v>
      </c>
    </row>
    <row r="3" spans="1:19" ht="25">
      <c r="A3" s="29" t="s">
        <v>95</v>
      </c>
      <c r="B3" s="29" t="s">
        <v>111</v>
      </c>
      <c r="C3" s="28" t="s">
        <v>97</v>
      </c>
      <c r="D3" s="29" t="s">
        <v>112</v>
      </c>
      <c r="E3" s="28" t="s">
        <v>113</v>
      </c>
      <c r="F3" s="28" t="s">
        <v>114</v>
      </c>
      <c r="G3" s="28" t="s">
        <v>115</v>
      </c>
      <c r="H3" s="28" t="s">
        <v>108</v>
      </c>
      <c r="I3" s="31" t="s">
        <v>116</v>
      </c>
      <c r="J3" s="28" t="s">
        <v>117</v>
      </c>
      <c r="K3" s="28" t="s">
        <v>118</v>
      </c>
      <c r="L3" s="28" t="s">
        <v>119</v>
      </c>
      <c r="M3" s="28" t="s">
        <v>120</v>
      </c>
      <c r="N3" s="28" t="s">
        <v>121</v>
      </c>
      <c r="O3" s="29" t="s">
        <v>122</v>
      </c>
      <c r="P3" s="29"/>
      <c r="Q3" s="28" t="s">
        <v>109</v>
      </c>
      <c r="R3" s="28" t="s">
        <v>104</v>
      </c>
      <c r="S3" s="30" t="s">
        <v>123</v>
      </c>
    </row>
    <row r="4" spans="1:19" ht="50">
      <c r="A4" s="28" t="s">
        <v>124</v>
      </c>
      <c r="B4" s="28" t="s">
        <v>125</v>
      </c>
      <c r="C4" s="28" t="s">
        <v>112</v>
      </c>
      <c r="D4" s="29" t="s">
        <v>126</v>
      </c>
      <c r="E4" s="28" t="s">
        <v>127</v>
      </c>
      <c r="F4" s="28" t="s">
        <v>128</v>
      </c>
      <c r="G4" s="28" t="s">
        <v>129</v>
      </c>
      <c r="H4" s="28" t="s">
        <v>130</v>
      </c>
      <c r="I4" s="28" t="s">
        <v>131</v>
      </c>
      <c r="J4" s="28" t="s">
        <v>132</v>
      </c>
      <c r="K4" s="28" t="s">
        <v>133</v>
      </c>
      <c r="L4" s="28" t="s">
        <v>134</v>
      </c>
      <c r="M4" s="28" t="s">
        <v>135</v>
      </c>
      <c r="N4" s="28" t="s">
        <v>136</v>
      </c>
      <c r="O4" s="28" t="s">
        <v>137</v>
      </c>
      <c r="P4" s="28"/>
      <c r="Q4" s="28" t="s">
        <v>100</v>
      </c>
      <c r="R4" s="28" t="s">
        <v>118</v>
      </c>
      <c r="S4" s="30" t="s">
        <v>138</v>
      </c>
    </row>
    <row r="5" spans="1:19" ht="25">
      <c r="A5" s="28" t="s">
        <v>125</v>
      </c>
      <c r="B5" s="28"/>
      <c r="C5" s="28" t="s">
        <v>113</v>
      </c>
      <c r="D5" s="28" t="s">
        <v>139</v>
      </c>
      <c r="E5" s="28" t="s">
        <v>140</v>
      </c>
      <c r="F5" s="28" t="s">
        <v>141</v>
      </c>
      <c r="G5" s="28" t="s">
        <v>142</v>
      </c>
      <c r="H5" s="28" t="s">
        <v>143</v>
      </c>
      <c r="I5" s="28" t="s">
        <v>144</v>
      </c>
      <c r="J5" s="28" t="s">
        <v>145</v>
      </c>
      <c r="K5" s="28" t="s">
        <v>146</v>
      </c>
      <c r="L5" s="28" t="s">
        <v>147</v>
      </c>
      <c r="M5" s="28" t="s">
        <v>148</v>
      </c>
      <c r="N5" s="28" t="s">
        <v>149</v>
      </c>
      <c r="O5" s="28" t="s">
        <v>150</v>
      </c>
      <c r="P5" s="28"/>
      <c r="Q5" s="28" t="s">
        <v>130</v>
      </c>
      <c r="R5" s="28" t="s">
        <v>119</v>
      </c>
      <c r="S5" s="30"/>
    </row>
    <row r="6" spans="1:19" ht="37.5">
      <c r="A6" s="28"/>
      <c r="B6" s="28"/>
      <c r="C6" s="28" t="s">
        <v>127</v>
      </c>
      <c r="D6" s="28"/>
      <c r="E6" s="28" t="s">
        <v>151</v>
      </c>
      <c r="F6" s="28" t="s">
        <v>152</v>
      </c>
      <c r="G6" s="28" t="s">
        <v>153</v>
      </c>
      <c r="H6" s="28" t="s">
        <v>154</v>
      </c>
      <c r="I6" s="28" t="s">
        <v>155</v>
      </c>
      <c r="J6" s="28" t="s">
        <v>156</v>
      </c>
      <c r="K6" s="28" t="s">
        <v>157</v>
      </c>
      <c r="L6" s="28" t="s">
        <v>158</v>
      </c>
      <c r="M6" s="28" t="s">
        <v>159</v>
      </c>
      <c r="N6" s="28" t="s">
        <v>160</v>
      </c>
      <c r="O6" s="28" t="s">
        <v>161</v>
      </c>
      <c r="P6" s="28"/>
      <c r="Q6" s="28" t="s">
        <v>99</v>
      </c>
      <c r="R6" s="28" t="s">
        <v>103</v>
      </c>
      <c r="S6" s="30"/>
    </row>
    <row r="7" spans="1:19" ht="25">
      <c r="A7" s="28"/>
      <c r="B7" s="28"/>
      <c r="C7" s="28" t="s">
        <v>151</v>
      </c>
      <c r="D7" s="28"/>
      <c r="E7" s="28" t="s">
        <v>162</v>
      </c>
      <c r="F7" s="28" t="s">
        <v>163</v>
      </c>
      <c r="G7" s="28" t="s">
        <v>164</v>
      </c>
      <c r="H7" s="28" t="s">
        <v>165</v>
      </c>
      <c r="I7" s="28" t="s">
        <v>166</v>
      </c>
      <c r="J7" s="28" t="s">
        <v>167</v>
      </c>
      <c r="K7" s="28" t="s">
        <v>168</v>
      </c>
      <c r="L7" s="28" t="s">
        <v>169</v>
      </c>
      <c r="M7" s="28" t="s">
        <v>170</v>
      </c>
      <c r="N7" s="28" t="s">
        <v>171</v>
      </c>
      <c r="O7" s="28" t="s">
        <v>172</v>
      </c>
      <c r="P7" s="28"/>
      <c r="Q7" s="28" t="s">
        <v>143</v>
      </c>
      <c r="R7" s="28" t="s">
        <v>145</v>
      </c>
      <c r="S7" s="30"/>
    </row>
    <row r="8" spans="1:19" ht="37.5">
      <c r="A8" s="28"/>
      <c r="B8" s="28"/>
      <c r="C8" s="28" t="s">
        <v>173</v>
      </c>
      <c r="D8" s="28"/>
      <c r="E8" s="28" t="s">
        <v>174</v>
      </c>
      <c r="F8" s="28" t="s">
        <v>175</v>
      </c>
      <c r="G8" s="28" t="s">
        <v>176</v>
      </c>
      <c r="H8" s="28" t="s">
        <v>177</v>
      </c>
      <c r="I8" s="28" t="s">
        <v>178</v>
      </c>
      <c r="J8" s="28" t="s">
        <v>179</v>
      </c>
      <c r="K8" s="28" t="s">
        <v>180</v>
      </c>
      <c r="L8" s="28" t="s">
        <v>87</v>
      </c>
      <c r="M8" s="28" t="s">
        <v>181</v>
      </c>
      <c r="N8" s="28" t="s">
        <v>182</v>
      </c>
      <c r="O8" s="28" t="s">
        <v>183</v>
      </c>
      <c r="P8" s="28"/>
      <c r="Q8" s="28" t="s">
        <v>129</v>
      </c>
      <c r="R8" s="28" t="s">
        <v>184</v>
      </c>
      <c r="S8" s="30"/>
    </row>
    <row r="9" spans="1:19" ht="25">
      <c r="A9" s="28"/>
      <c r="B9" s="28"/>
      <c r="C9" s="28" t="s">
        <v>185</v>
      </c>
      <c r="D9" s="28"/>
      <c r="E9" s="28" t="s">
        <v>186</v>
      </c>
      <c r="F9" s="28" t="s">
        <v>187</v>
      </c>
      <c r="G9" s="28" t="s">
        <v>188</v>
      </c>
      <c r="H9" s="28" t="s">
        <v>109</v>
      </c>
      <c r="I9" s="28" t="s">
        <v>189</v>
      </c>
      <c r="J9" s="28" t="s">
        <v>190</v>
      </c>
      <c r="K9" s="28" t="s">
        <v>191</v>
      </c>
      <c r="L9" s="28" t="s">
        <v>192</v>
      </c>
      <c r="M9" s="28"/>
      <c r="N9" s="28" t="s">
        <v>193</v>
      </c>
      <c r="O9" s="28" t="s">
        <v>194</v>
      </c>
      <c r="P9" s="28"/>
      <c r="Q9" s="28" t="s">
        <v>115</v>
      </c>
      <c r="R9" s="28" t="s">
        <v>195</v>
      </c>
      <c r="S9" s="30"/>
    </row>
    <row r="10" spans="1:19" ht="50">
      <c r="A10" s="28"/>
      <c r="B10" s="28"/>
      <c r="C10" s="28" t="s">
        <v>126</v>
      </c>
      <c r="D10" s="28"/>
      <c r="E10" s="28"/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/>
      <c r="N10" s="28" t="s">
        <v>203</v>
      </c>
      <c r="O10" s="28" t="s">
        <v>204</v>
      </c>
      <c r="P10" s="28"/>
      <c r="Q10" s="28" t="s">
        <v>154</v>
      </c>
      <c r="R10" s="28" t="s">
        <v>205</v>
      </c>
      <c r="S10" s="30"/>
    </row>
    <row r="11" spans="1:19" ht="37.5">
      <c r="A11" s="28"/>
      <c r="B11" s="28"/>
      <c r="C11" s="28" t="s">
        <v>174</v>
      </c>
      <c r="D11" s="28"/>
      <c r="E11" s="28"/>
      <c r="F11" s="28" t="s">
        <v>206</v>
      </c>
      <c r="G11" s="28" t="s">
        <v>207</v>
      </c>
      <c r="H11" s="28" t="s">
        <v>208</v>
      </c>
      <c r="I11" s="28" t="s">
        <v>209</v>
      </c>
      <c r="J11" s="28" t="s">
        <v>210</v>
      </c>
      <c r="K11" s="28" t="s">
        <v>211</v>
      </c>
      <c r="L11" s="28"/>
      <c r="M11" s="28"/>
      <c r="N11" s="28" t="s">
        <v>212</v>
      </c>
      <c r="O11" s="28" t="s">
        <v>213</v>
      </c>
      <c r="P11" s="28"/>
      <c r="Q11" s="28" t="s">
        <v>165</v>
      </c>
      <c r="R11" s="28" t="s">
        <v>214</v>
      </c>
      <c r="S11" s="30"/>
    </row>
    <row r="12" spans="1:19" ht="25">
      <c r="A12" s="28"/>
      <c r="B12" s="28"/>
      <c r="C12" s="28" t="s">
        <v>139</v>
      </c>
      <c r="D12" s="28"/>
      <c r="E12" s="28"/>
      <c r="F12" s="28" t="s">
        <v>215</v>
      </c>
      <c r="G12" s="32" t="s">
        <v>216</v>
      </c>
      <c r="H12" s="32" t="s">
        <v>217</v>
      </c>
      <c r="I12" s="28"/>
      <c r="J12" s="28"/>
      <c r="K12" s="28" t="s">
        <v>218</v>
      </c>
      <c r="L12" s="28"/>
      <c r="M12" s="28"/>
      <c r="N12" s="28" t="s">
        <v>219</v>
      </c>
      <c r="O12" s="28" t="s">
        <v>220</v>
      </c>
      <c r="P12" s="28"/>
      <c r="Q12" s="28" t="s">
        <v>221</v>
      </c>
      <c r="R12" s="28" t="s">
        <v>222</v>
      </c>
      <c r="S12" s="30"/>
    </row>
    <row r="13" spans="1:19" ht="62.5">
      <c r="A13" s="28"/>
      <c r="B13" s="28"/>
      <c r="C13" s="28" t="s">
        <v>186</v>
      </c>
      <c r="D13" s="28"/>
      <c r="E13" s="28"/>
      <c r="F13" s="28" t="s">
        <v>223</v>
      </c>
      <c r="G13" s="28" t="s">
        <v>224</v>
      </c>
      <c r="H13" s="28" t="s">
        <v>225</v>
      </c>
      <c r="I13" s="28"/>
      <c r="J13" s="28"/>
      <c r="K13" s="28"/>
      <c r="L13" s="28"/>
      <c r="M13" s="28"/>
      <c r="N13" s="28" t="s">
        <v>226</v>
      </c>
      <c r="O13" s="28" t="s">
        <v>227</v>
      </c>
      <c r="P13" s="28"/>
      <c r="Q13" s="28" t="s">
        <v>177</v>
      </c>
      <c r="R13" s="28" t="s">
        <v>228</v>
      </c>
      <c r="S13" s="30"/>
    </row>
    <row r="14" spans="1:19" ht="37.5">
      <c r="A14" s="28"/>
      <c r="B14" s="28"/>
      <c r="C14" s="28"/>
      <c r="D14" s="28"/>
      <c r="E14" s="28"/>
      <c r="F14" s="28" t="s">
        <v>229</v>
      </c>
      <c r="G14" s="28" t="s">
        <v>230</v>
      </c>
      <c r="H14" s="28" t="s">
        <v>231</v>
      </c>
      <c r="I14" s="28"/>
      <c r="J14" s="28"/>
      <c r="K14" s="28"/>
      <c r="L14" s="28"/>
      <c r="M14" s="28"/>
      <c r="N14" s="28" t="s">
        <v>232</v>
      </c>
      <c r="O14" s="28" t="s">
        <v>233</v>
      </c>
      <c r="P14" s="28"/>
      <c r="Q14" s="28" t="s">
        <v>153</v>
      </c>
      <c r="R14" s="28" t="s">
        <v>234</v>
      </c>
      <c r="S14" s="30"/>
    </row>
    <row r="15" spans="1:19" ht="25">
      <c r="A15" s="28"/>
      <c r="B15" s="28"/>
      <c r="C15" s="28"/>
      <c r="D15" s="28"/>
      <c r="E15" s="28"/>
      <c r="F15" s="28" t="s">
        <v>235</v>
      </c>
      <c r="G15" s="28" t="s">
        <v>236</v>
      </c>
      <c r="H15" s="28" t="s">
        <v>237</v>
      </c>
      <c r="I15" s="28"/>
      <c r="J15" s="28"/>
      <c r="K15" s="28"/>
      <c r="L15" s="28"/>
      <c r="M15" s="28"/>
      <c r="N15" s="28" t="s">
        <v>238</v>
      </c>
      <c r="O15" s="28" t="s">
        <v>239</v>
      </c>
      <c r="P15" s="28"/>
      <c r="Q15" s="28" t="s">
        <v>176</v>
      </c>
      <c r="R15" s="28" t="s">
        <v>240</v>
      </c>
      <c r="S15" s="30"/>
    </row>
    <row r="16" spans="1:19">
      <c r="A16" s="28"/>
      <c r="B16" s="28"/>
      <c r="C16" s="28"/>
      <c r="D16" s="28"/>
      <c r="E16" s="28"/>
      <c r="F16" s="33" t="s">
        <v>140</v>
      </c>
      <c r="G16" s="28" t="s">
        <v>241</v>
      </c>
      <c r="H16" s="28" t="s">
        <v>242</v>
      </c>
      <c r="I16" s="28"/>
      <c r="J16" s="28"/>
      <c r="K16" s="28"/>
      <c r="L16" s="28"/>
      <c r="M16" s="28"/>
      <c r="N16" s="28" t="s">
        <v>243</v>
      </c>
      <c r="O16" s="28" t="s">
        <v>244</v>
      </c>
      <c r="P16" s="28"/>
      <c r="Q16" s="28" t="s">
        <v>198</v>
      </c>
      <c r="R16" s="28" t="s">
        <v>102</v>
      </c>
      <c r="S16" s="30"/>
    </row>
    <row r="17" spans="1:19" ht="25">
      <c r="A17" s="28"/>
      <c r="B17" s="28"/>
      <c r="C17" s="28"/>
      <c r="D17" s="28"/>
      <c r="E17" s="28"/>
      <c r="F17" s="28" t="s">
        <v>245</v>
      </c>
      <c r="G17" s="28" t="s">
        <v>246</v>
      </c>
      <c r="H17" s="28" t="s">
        <v>247</v>
      </c>
      <c r="I17" s="28"/>
      <c r="J17" s="28"/>
      <c r="K17" s="28"/>
      <c r="L17" s="28"/>
      <c r="M17" s="28"/>
      <c r="N17" s="28" t="s">
        <v>248</v>
      </c>
      <c r="O17" s="28" t="s">
        <v>249</v>
      </c>
      <c r="P17" s="28"/>
      <c r="Q17" s="28" t="s">
        <v>188</v>
      </c>
      <c r="R17" s="28" t="s">
        <v>198</v>
      </c>
      <c r="S17" s="30"/>
    </row>
    <row r="18" spans="1:19" ht="25">
      <c r="A18" s="28"/>
      <c r="B18" s="28"/>
      <c r="C18" s="28"/>
      <c r="D18" s="28"/>
      <c r="E18" s="28"/>
      <c r="F18" s="28" t="s">
        <v>250</v>
      </c>
      <c r="G18" s="28" t="s">
        <v>251</v>
      </c>
      <c r="H18" s="28" t="s">
        <v>252</v>
      </c>
      <c r="I18" s="28"/>
      <c r="J18" s="28"/>
      <c r="K18" s="28"/>
      <c r="L18" s="28"/>
      <c r="M18" s="28"/>
      <c r="N18" s="28" t="s">
        <v>253</v>
      </c>
      <c r="O18" s="28" t="s">
        <v>254</v>
      </c>
      <c r="P18" s="28"/>
      <c r="Q18" s="28" t="s">
        <v>207</v>
      </c>
      <c r="R18" s="28" t="s">
        <v>255</v>
      </c>
      <c r="S18" s="30"/>
    </row>
    <row r="19" spans="1:19" ht="25">
      <c r="A19" s="28"/>
      <c r="B19" s="28"/>
      <c r="C19" s="28"/>
      <c r="D19" s="28"/>
      <c r="E19" s="28"/>
      <c r="F19" s="28" t="s">
        <v>256</v>
      </c>
      <c r="G19" s="28" t="s">
        <v>257</v>
      </c>
      <c r="H19" s="28" t="s">
        <v>258</v>
      </c>
      <c r="I19" s="28"/>
      <c r="J19" s="28"/>
      <c r="K19" s="28"/>
      <c r="L19" s="28"/>
      <c r="M19" s="28"/>
      <c r="N19" s="28" t="s">
        <v>259</v>
      </c>
      <c r="O19" s="28" t="s">
        <v>260</v>
      </c>
      <c r="P19" s="28"/>
      <c r="Q19" s="28" t="s">
        <v>197</v>
      </c>
      <c r="R19" s="28" t="s">
        <v>261</v>
      </c>
      <c r="S19" s="30"/>
    </row>
    <row r="20" spans="1:19" ht="50">
      <c r="A20" s="28"/>
      <c r="B20" s="28"/>
      <c r="C20" s="28"/>
      <c r="D20" s="28"/>
      <c r="E20" s="28"/>
      <c r="F20" s="28" t="s">
        <v>262</v>
      </c>
      <c r="G20" s="28" t="s">
        <v>263</v>
      </c>
      <c r="H20" s="28" t="s">
        <v>221</v>
      </c>
      <c r="I20" s="28"/>
      <c r="J20" s="28"/>
      <c r="K20" s="28"/>
      <c r="L20" s="28"/>
      <c r="M20" s="28"/>
      <c r="N20" s="28" t="s">
        <v>264</v>
      </c>
      <c r="O20" s="29" t="s">
        <v>265</v>
      </c>
      <c r="P20" s="29"/>
      <c r="Q20" s="32" t="s">
        <v>216</v>
      </c>
      <c r="R20" s="28" t="s">
        <v>266</v>
      </c>
      <c r="S20" s="30"/>
    </row>
    <row r="21" spans="1:19" ht="25">
      <c r="A21" s="28"/>
      <c r="B21" s="28"/>
      <c r="C21" s="28"/>
      <c r="D21" s="28"/>
      <c r="E21" s="28"/>
      <c r="F21" s="28" t="s">
        <v>267</v>
      </c>
      <c r="G21" s="28" t="s">
        <v>268</v>
      </c>
      <c r="H21" s="28" t="s">
        <v>269</v>
      </c>
      <c r="I21" s="28"/>
      <c r="J21" s="28"/>
      <c r="K21" s="28"/>
      <c r="L21" s="28"/>
      <c r="M21" s="28"/>
      <c r="N21" s="28"/>
      <c r="O21" s="28" t="s">
        <v>270</v>
      </c>
      <c r="P21" s="28"/>
      <c r="Q21" s="32" t="s">
        <v>217</v>
      </c>
      <c r="R21" s="28" t="s">
        <v>117</v>
      </c>
      <c r="S21" s="30"/>
    </row>
    <row r="22" spans="1:19">
      <c r="A22" s="28"/>
      <c r="B22" s="28"/>
      <c r="C22" s="28"/>
      <c r="D22" s="28"/>
      <c r="E22" s="28"/>
      <c r="F22" s="28" t="s">
        <v>271</v>
      </c>
      <c r="G22" s="28" t="s">
        <v>272</v>
      </c>
      <c r="H22" s="28" t="s">
        <v>273</v>
      </c>
      <c r="I22" s="28"/>
      <c r="J22" s="28"/>
      <c r="K22" s="28"/>
      <c r="L22" s="28"/>
      <c r="M22" s="28"/>
      <c r="N22" s="28"/>
      <c r="O22" s="28" t="s">
        <v>274</v>
      </c>
      <c r="P22" s="28"/>
      <c r="Q22" s="28" t="s">
        <v>225</v>
      </c>
      <c r="R22" s="28" t="s">
        <v>275</v>
      </c>
      <c r="S22" s="30"/>
    </row>
    <row r="23" spans="1:19" ht="25">
      <c r="A23" s="28"/>
      <c r="B23" s="28"/>
      <c r="C23" s="28"/>
      <c r="D23" s="28"/>
      <c r="E23" s="28"/>
      <c r="F23" s="28" t="s">
        <v>276</v>
      </c>
      <c r="G23" s="28" t="s">
        <v>277</v>
      </c>
      <c r="H23" s="28" t="s">
        <v>278</v>
      </c>
      <c r="I23" s="28"/>
      <c r="J23" s="28"/>
      <c r="K23" s="28"/>
      <c r="L23" s="28"/>
      <c r="M23" s="28"/>
      <c r="N23" s="28"/>
      <c r="O23" s="28" t="s">
        <v>279</v>
      </c>
      <c r="P23" s="28"/>
      <c r="Q23" s="28" t="s">
        <v>164</v>
      </c>
      <c r="R23" s="28" t="s">
        <v>280</v>
      </c>
      <c r="S23" s="30"/>
    </row>
    <row r="24" spans="1:19">
      <c r="A24" s="28"/>
      <c r="B24" s="28"/>
      <c r="C24" s="28"/>
      <c r="D24" s="28"/>
      <c r="E24" s="28"/>
      <c r="F24" s="28" t="s">
        <v>162</v>
      </c>
      <c r="G24" s="28" t="s">
        <v>281</v>
      </c>
      <c r="H24" s="28" t="s">
        <v>282</v>
      </c>
      <c r="I24" s="28"/>
      <c r="J24" s="28"/>
      <c r="K24" s="28"/>
      <c r="L24" s="28"/>
      <c r="M24" s="28"/>
      <c r="N24" s="28"/>
      <c r="O24" s="28" t="s">
        <v>283</v>
      </c>
      <c r="P24" s="28"/>
      <c r="Q24" s="28" t="s">
        <v>252</v>
      </c>
      <c r="R24" s="28" t="s">
        <v>157</v>
      </c>
      <c r="S24" s="30"/>
    </row>
    <row r="25" spans="1:19">
      <c r="A25" s="28"/>
      <c r="B25" s="28"/>
      <c r="C25" s="28"/>
      <c r="D25" s="28"/>
      <c r="E25" s="28"/>
      <c r="F25" s="28" t="s">
        <v>284</v>
      </c>
      <c r="G25" s="28" t="s">
        <v>285</v>
      </c>
      <c r="H25" s="28" t="s">
        <v>286</v>
      </c>
      <c r="I25" s="28"/>
      <c r="J25" s="28"/>
      <c r="K25" s="28"/>
      <c r="L25" s="28"/>
      <c r="M25" s="28"/>
      <c r="N25" s="28"/>
      <c r="O25" s="28" t="s">
        <v>287</v>
      </c>
      <c r="P25" s="28"/>
      <c r="Q25" s="28" t="s">
        <v>258</v>
      </c>
      <c r="R25" s="28" t="s">
        <v>288</v>
      </c>
      <c r="S25" s="30"/>
    </row>
    <row r="26" spans="1:19" ht="25">
      <c r="A26" s="28"/>
      <c r="B26" s="28"/>
      <c r="C26" s="28"/>
      <c r="D26" s="28"/>
      <c r="E26" s="28"/>
      <c r="F26" s="28" t="s">
        <v>289</v>
      </c>
      <c r="G26" s="28" t="s">
        <v>290</v>
      </c>
      <c r="H26" s="28" t="s">
        <v>291</v>
      </c>
      <c r="I26" s="28"/>
      <c r="J26" s="28"/>
      <c r="K26" s="28"/>
      <c r="L26" s="28"/>
      <c r="M26" s="28"/>
      <c r="N26" s="28"/>
      <c r="O26" s="28" t="s">
        <v>292</v>
      </c>
      <c r="P26" s="28"/>
      <c r="Q26" s="28" t="s">
        <v>236</v>
      </c>
      <c r="R26" s="28" t="s">
        <v>293</v>
      </c>
      <c r="S26" s="30"/>
    </row>
    <row r="27" spans="1:19" ht="25">
      <c r="A27" s="28"/>
      <c r="B27" s="28"/>
      <c r="C27" s="28"/>
      <c r="D27" s="28"/>
      <c r="E27" s="28"/>
      <c r="F27" s="28" t="s">
        <v>294</v>
      </c>
      <c r="G27" s="28" t="s">
        <v>243</v>
      </c>
      <c r="H27" s="28" t="s">
        <v>295</v>
      </c>
      <c r="I27" s="28"/>
      <c r="J27" s="28"/>
      <c r="K27" s="28"/>
      <c r="L27" s="28"/>
      <c r="M27" s="28"/>
      <c r="N27" s="28"/>
      <c r="O27" s="28" t="s">
        <v>296</v>
      </c>
      <c r="P27" s="28"/>
      <c r="Q27" s="28" t="s">
        <v>251</v>
      </c>
      <c r="R27" s="28" t="s">
        <v>167</v>
      </c>
      <c r="S27" s="30"/>
    </row>
    <row r="28" spans="1:19" ht="37.5">
      <c r="A28" s="28"/>
      <c r="B28" s="28"/>
      <c r="C28" s="28"/>
      <c r="D28" s="28"/>
      <c r="E28" s="28"/>
      <c r="F28" s="28" t="s">
        <v>297</v>
      </c>
      <c r="G28" s="28"/>
      <c r="H28" s="28" t="s">
        <v>298</v>
      </c>
      <c r="I28" s="28"/>
      <c r="J28" s="28"/>
      <c r="K28" s="28"/>
      <c r="L28" s="28"/>
      <c r="M28" s="28"/>
      <c r="N28" s="28"/>
      <c r="O28" s="28" t="s">
        <v>299</v>
      </c>
      <c r="P28" s="28"/>
      <c r="Q28" s="28" t="s">
        <v>241</v>
      </c>
      <c r="R28" s="28" t="s">
        <v>134</v>
      </c>
      <c r="S28" s="30"/>
    </row>
    <row r="29" spans="1:19">
      <c r="A29" s="28"/>
      <c r="B29" s="28"/>
      <c r="C29" s="28"/>
      <c r="D29" s="28"/>
      <c r="E29" s="28"/>
      <c r="F29" s="28" t="s">
        <v>300</v>
      </c>
      <c r="G29" s="28"/>
      <c r="H29" s="28" t="s">
        <v>301</v>
      </c>
      <c r="I29" s="28"/>
      <c r="J29" s="28"/>
      <c r="K29" s="28"/>
      <c r="L29" s="28"/>
      <c r="M29" s="28"/>
      <c r="N29" s="28"/>
      <c r="O29" s="28" t="s">
        <v>302</v>
      </c>
      <c r="P29" s="28"/>
      <c r="Q29" s="28" t="s">
        <v>273</v>
      </c>
      <c r="R29" s="28" t="s">
        <v>303</v>
      </c>
      <c r="S29" s="30"/>
    </row>
    <row r="30" spans="1:19">
      <c r="A30" s="28"/>
      <c r="B30" s="28"/>
      <c r="C30" s="28"/>
      <c r="D30" s="28"/>
      <c r="E30" s="28"/>
      <c r="F30" s="28" t="s">
        <v>304</v>
      </c>
      <c r="G30" s="28"/>
      <c r="H30" s="28" t="s">
        <v>305</v>
      </c>
      <c r="I30" s="28"/>
      <c r="J30" s="28"/>
      <c r="K30" s="28"/>
      <c r="L30" s="28"/>
      <c r="M30" s="28"/>
      <c r="N30" s="28"/>
      <c r="O30" s="28"/>
      <c r="P30" s="28"/>
      <c r="Q30" s="28" t="s">
        <v>269</v>
      </c>
      <c r="R30" s="28" t="s">
        <v>301</v>
      </c>
      <c r="S30" s="30"/>
    </row>
    <row r="31" spans="1:19" ht="37.5">
      <c r="A31" s="28"/>
      <c r="B31" s="28"/>
      <c r="C31" s="28"/>
      <c r="D31" s="28"/>
      <c r="E31" s="28"/>
      <c r="F31" s="28" t="s">
        <v>306</v>
      </c>
      <c r="G31" s="28"/>
      <c r="H31" s="28" t="s">
        <v>307</v>
      </c>
      <c r="I31" s="28"/>
      <c r="J31" s="28"/>
      <c r="K31" s="28"/>
      <c r="L31" s="28"/>
      <c r="M31" s="28"/>
      <c r="N31" s="28"/>
      <c r="O31" s="28"/>
      <c r="P31" s="28"/>
      <c r="Q31" s="28" t="s">
        <v>298</v>
      </c>
      <c r="R31" s="28" t="s">
        <v>138</v>
      </c>
      <c r="S31" s="30"/>
    </row>
    <row r="32" spans="1:19" ht="25">
      <c r="A32" s="28"/>
      <c r="B32" s="28"/>
      <c r="C32" s="28"/>
      <c r="D32" s="28"/>
      <c r="E32" s="28"/>
      <c r="F32" s="28" t="s">
        <v>308</v>
      </c>
      <c r="G32" s="28"/>
      <c r="H32" s="28" t="s">
        <v>309</v>
      </c>
      <c r="I32" s="28"/>
      <c r="J32" s="28"/>
      <c r="K32" s="28"/>
      <c r="L32" s="28"/>
      <c r="M32" s="28"/>
      <c r="N32" s="28"/>
      <c r="O32" s="28"/>
      <c r="P32" s="28"/>
      <c r="Q32" s="28" t="s">
        <v>278</v>
      </c>
      <c r="R32" s="28" t="s">
        <v>310</v>
      </c>
      <c r="S32" s="30"/>
    </row>
    <row r="33" spans="1:19" ht="25">
      <c r="A33" s="28"/>
      <c r="B33" s="28"/>
      <c r="C33" s="28"/>
      <c r="D33" s="28"/>
      <c r="E33" s="28"/>
      <c r="F33" s="28" t="s">
        <v>311</v>
      </c>
      <c r="G33" s="28"/>
      <c r="H33" s="28" t="s">
        <v>312</v>
      </c>
      <c r="I33" s="28"/>
      <c r="J33" s="28"/>
      <c r="K33" s="28"/>
      <c r="L33" s="28"/>
      <c r="M33" s="28"/>
      <c r="N33" s="28"/>
      <c r="O33" s="28"/>
      <c r="P33" s="28"/>
      <c r="Q33" s="28" t="s">
        <v>224</v>
      </c>
      <c r="R33" s="28" t="s">
        <v>168</v>
      </c>
      <c r="S33" s="30"/>
    </row>
    <row r="34" spans="1:19" ht="25">
      <c r="A34" s="28"/>
      <c r="B34" s="28"/>
      <c r="C34" s="28"/>
      <c r="D34" s="28"/>
      <c r="E34" s="28"/>
      <c r="F34" s="28" t="s">
        <v>313</v>
      </c>
      <c r="G34" s="28"/>
      <c r="H34" s="28" t="s">
        <v>314</v>
      </c>
      <c r="I34" s="28"/>
      <c r="J34" s="28"/>
      <c r="K34" s="28"/>
      <c r="L34" s="28"/>
      <c r="M34" s="28"/>
      <c r="N34" s="28"/>
      <c r="O34" s="28"/>
      <c r="P34" s="28"/>
      <c r="Q34" s="28" t="s">
        <v>237</v>
      </c>
      <c r="R34" s="28" t="s">
        <v>180</v>
      </c>
      <c r="S34" s="30"/>
    </row>
    <row r="35" spans="1:19" ht="25">
      <c r="A35" s="28"/>
      <c r="B35" s="28"/>
      <c r="C35" s="28"/>
      <c r="D35" s="28"/>
      <c r="E35" s="28"/>
      <c r="F35" s="28" t="s">
        <v>315</v>
      </c>
      <c r="G35" s="28"/>
      <c r="H35" s="28" t="s">
        <v>316</v>
      </c>
      <c r="I35" s="28"/>
      <c r="J35" s="28"/>
      <c r="K35" s="28"/>
      <c r="L35" s="28"/>
      <c r="M35" s="28"/>
      <c r="N35" s="28"/>
      <c r="O35" s="28"/>
      <c r="P35" s="28"/>
      <c r="Q35" s="28" t="s">
        <v>301</v>
      </c>
      <c r="R35" s="28" t="s">
        <v>123</v>
      </c>
      <c r="S35" s="30"/>
    </row>
    <row r="36" spans="1:19" ht="25">
      <c r="A36" s="28"/>
      <c r="B36" s="28"/>
      <c r="C36" s="28"/>
      <c r="D36" s="28"/>
      <c r="E36" s="28"/>
      <c r="F36" s="28"/>
      <c r="G36" s="28"/>
      <c r="H36" s="31" t="s">
        <v>317</v>
      </c>
      <c r="I36" s="28"/>
      <c r="J36" s="28"/>
      <c r="K36" s="28"/>
      <c r="L36" s="28"/>
      <c r="M36" s="28"/>
      <c r="N36" s="28"/>
      <c r="O36" s="28"/>
      <c r="P36" s="28"/>
      <c r="Q36" s="28" t="s">
        <v>246</v>
      </c>
      <c r="R36" s="28" t="s">
        <v>282</v>
      </c>
      <c r="S36" s="30"/>
    </row>
    <row r="37" spans="1:19" ht="25">
      <c r="A37" s="28"/>
      <c r="B37" s="28"/>
      <c r="C37" s="28"/>
      <c r="D37" s="28"/>
      <c r="E37" s="28"/>
      <c r="F37" s="28"/>
      <c r="G37" s="28"/>
      <c r="H37" s="28" t="s">
        <v>318</v>
      </c>
      <c r="I37" s="28"/>
      <c r="J37" s="28"/>
      <c r="K37" s="28"/>
      <c r="L37" s="28"/>
      <c r="M37" s="28"/>
      <c r="N37" s="28"/>
      <c r="O37" s="28"/>
      <c r="P37" s="28"/>
      <c r="Q37" s="28" t="s">
        <v>257</v>
      </c>
      <c r="R37" s="28" t="s">
        <v>147</v>
      </c>
      <c r="S37" s="30"/>
    </row>
    <row r="38" spans="1:19" ht="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281</v>
      </c>
      <c r="R38" s="28" t="s">
        <v>158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309</v>
      </c>
      <c r="R39" s="28" t="s">
        <v>191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286</v>
      </c>
      <c r="R40" s="28" t="s">
        <v>201</v>
      </c>
      <c r="S40" s="30"/>
    </row>
    <row r="41" spans="1:19" ht="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291</v>
      </c>
      <c r="R41" s="28" t="s">
        <v>179</v>
      </c>
      <c r="S41" s="30"/>
    </row>
    <row r="42" spans="1:19" ht="50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282</v>
      </c>
      <c r="R42" s="28" t="s">
        <v>319</v>
      </c>
      <c r="S42" s="30"/>
    </row>
    <row r="43" spans="1:19" ht="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285</v>
      </c>
      <c r="R43" s="28" t="s">
        <v>211</v>
      </c>
      <c r="S43" s="30"/>
    </row>
    <row r="44" spans="1:19" ht="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263</v>
      </c>
      <c r="R44" s="28" t="s">
        <v>320</v>
      </c>
      <c r="S44" s="30"/>
    </row>
    <row r="45" spans="1:19" ht="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268</v>
      </c>
      <c r="R45" s="28" t="s">
        <v>321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272</v>
      </c>
      <c r="R46" s="28" t="s">
        <v>322</v>
      </c>
      <c r="S46" s="30"/>
    </row>
    <row r="47" spans="1:19" ht="50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295</v>
      </c>
      <c r="R47" s="28" t="s">
        <v>87</v>
      </c>
      <c r="S47" s="30"/>
    </row>
    <row r="48" spans="1:19" ht="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247</v>
      </c>
      <c r="R48" s="28" t="s">
        <v>190</v>
      </c>
      <c r="S48" s="30"/>
    </row>
    <row r="49" spans="1:19" ht="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312</v>
      </c>
      <c r="R49" s="31" t="s">
        <v>132</v>
      </c>
      <c r="S49" s="30"/>
    </row>
    <row r="50" spans="1:19" ht="62.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305</v>
      </c>
      <c r="R50" s="28" t="s">
        <v>323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290</v>
      </c>
      <c r="R51" s="28" t="s">
        <v>200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314</v>
      </c>
      <c r="R52" s="28" t="s">
        <v>218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208</v>
      </c>
      <c r="R53" s="28" t="s">
        <v>316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277</v>
      </c>
      <c r="R54" s="28" t="s">
        <v>210</v>
      </c>
      <c r="S54" s="30"/>
    </row>
    <row r="55" spans="1:19" ht="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142</v>
      </c>
      <c r="R55" s="28" t="s">
        <v>192</v>
      </c>
      <c r="S55" s="30"/>
    </row>
    <row r="56" spans="1:19" ht="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317</v>
      </c>
      <c r="R56" s="28" t="s">
        <v>202</v>
      </c>
      <c r="S56" s="30"/>
    </row>
    <row r="57" spans="1:19" ht="37.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307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231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316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242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318</v>
      </c>
      <c r="R61" s="30"/>
      <c r="S61" s="30"/>
    </row>
    <row r="62" spans="1:19" ht="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230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A2" sqref="A2:A11"/>
    </sheetView>
  </sheetViews>
  <sheetFormatPr defaultRowHeight="12.5"/>
  <cols>
    <col min="1" max="1" width="125.54296875" customWidth="1"/>
  </cols>
  <sheetData>
    <row r="3" spans="1:1" ht="38">
      <c r="A3" s="25" t="s">
        <v>74</v>
      </c>
    </row>
    <row r="4" spans="1:1">
      <c r="A4" s="25"/>
    </row>
    <row r="5" spans="1:1" ht="25">
      <c r="A5" s="24" t="s">
        <v>73</v>
      </c>
    </row>
    <row r="7" spans="1:1" ht="25.5">
      <c r="A7" s="24" t="s">
        <v>75</v>
      </c>
    </row>
    <row r="9" spans="1:1" ht="87.5">
      <c r="A9" s="24" t="s">
        <v>330</v>
      </c>
    </row>
    <row r="10" spans="1:1">
      <c r="A10" s="24"/>
    </row>
    <row r="11" spans="1:1" ht="75">
      <c r="A11" s="24" t="s">
        <v>331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2020-08-26T18:50:31Z</dcterms:modified>
</cp:coreProperties>
</file>